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27795" windowHeight="12840" activeTab="0"/>
  </bookViews>
  <sheets>
    <sheet name="SICI(2)" sheetId="1" r:id="rId1"/>
  </sheets>
  <externalReferences>
    <externalReference r:id="rId4"/>
    <externalReference r:id="rId5"/>
  </externalReferences>
  <definedNames>
    <definedName name="_xlfn.BAHTTEXT" hidden="1">#NAME?</definedName>
    <definedName name="_xlfn.SINGLE" hidden="1">#NAME?</definedName>
    <definedName name="_xlnm.Print_Area" localSheetId="0">'SICI(2)'!$A$1:$E$95</definedName>
    <definedName name="CODI_ISTITUZIONE">#REF!</definedName>
    <definedName name="CODI_ISTITUZIONE2" localSheetId="0">#REF!</definedName>
    <definedName name="CODI_ISTITUZIONE2">#REF!</definedName>
    <definedName name="DESC_ISTITUZIONE">#REF!</definedName>
    <definedName name="DESC_ISTITUZIONE2" localSheetId="0">#REF!</definedName>
    <definedName name="DESC_ISTITUZIONE2">#REF!</definedName>
  </definedNames>
  <calcPr fullCalcOnLoad="1"/>
</workbook>
</file>

<file path=xl/sharedStrings.xml><?xml version="1.0" encoding="utf-8"?>
<sst xmlns="http://schemas.openxmlformats.org/spreadsheetml/2006/main" count="158" uniqueCount="118">
  <si>
    <t>SCHEDA UNIFICATA EX ART. 40 BIS, COMMA 3 DEL D.LGS. N.165/2001:</t>
  </si>
  <si>
    <t>SQUADRATURA 10</t>
  </si>
  <si>
    <t>ND</t>
  </si>
  <si>
    <t>"SPECIFICHE INFORMAZIONI SULLA CONTRATTAZIONE INTEGRATIVA"</t>
  </si>
  <si>
    <t>INCONGRUENZA 16</t>
  </si>
  <si>
    <t xml:space="preserve">     </t>
  </si>
  <si>
    <t>COMPARTO REGIONI ED AUTONOMIE LOCALI - anno 2019</t>
  </si>
  <si>
    <t>MACROCATEGORIA: PERSONALE NON DIRIGENTE</t>
  </si>
  <si>
    <t>Contatore</t>
  </si>
  <si>
    <t>GEN</t>
  </si>
  <si>
    <t>FONDO RELATIVO ALL'ANNO DI RILEVAZIONE / TEMPISTICA DELLA C.I.</t>
  </si>
  <si>
    <t>Cod_sez</t>
  </si>
  <si>
    <t>Cod_dom</t>
  </si>
  <si>
    <t>Tipo_dom</t>
  </si>
  <si>
    <t>Dato</t>
  </si>
  <si>
    <t>GEN172</t>
  </si>
  <si>
    <t>FLAG</t>
  </si>
  <si>
    <t>L'amministrazione, alla data di compilazione/rettifica della presente scheda, ha contezza formale e certificata dall'organo di controllo del limite di spesa rappresentato dal fondo/i per la contrattazione integrativa dell'anno di rilevazione (S/N)?</t>
  </si>
  <si>
    <t>S</t>
  </si>
  <si>
    <t>GEN207</t>
  </si>
  <si>
    <t>È prevista una certificazione disgiunta per le risorse (costituzione) e per gli impieghi (contratto integrativo) secondo quanto raccomandato dalla circolare RGS n. 25/2012 (S/N)?</t>
  </si>
  <si>
    <t>N</t>
  </si>
  <si>
    <t>GEN353</t>
  </si>
  <si>
    <t>DATE</t>
  </si>
  <si>
    <t>Data di certificazione della sola costituzione del fondo/i specificamente riferita all'anno di rilevazione, da indicare solo in assenza di certificazione del contratto inttegrativo (art. 40-bis, c.1 del Dlgs 165/2001)</t>
  </si>
  <si>
    <t>GEN354</t>
  </si>
  <si>
    <t>Data di certificazione del solo contratto integrativo economico specificamente riferito al fondo/i dell'anno di rilevazione, sulla base di certificazione costituzione fondo effettuata in precedenza (art. 40-bis, c.1 del Dlgs 165/2001)</t>
  </si>
  <si>
    <t>GEN355</t>
  </si>
  <si>
    <t>Data di certificazione congiunta della costituzione del fondo e del contratto integrativo economico specificamente riferito al fondo/i dell'anno di rilevazione (art. 40-bis, c.1 del Dlgs 165/2001)</t>
  </si>
  <si>
    <t>GEN195</t>
  </si>
  <si>
    <t>INT</t>
  </si>
  <si>
    <t>Annualità di ritardo nella certificazione del fondo/i contrattazione integrativa alla compilazione/rettifica della presente scheda (0=almeno costituzione fondo/i anno rilevazione certif.; 1=almeno costituzione fondo/i anno precedente certif. ecc.)</t>
  </si>
  <si>
    <t>LEG</t>
  </si>
  <si>
    <t>RISPETTO DI SPECIFICI LIMITI DI LEGGE</t>
  </si>
  <si>
    <t>LEG397</t>
  </si>
  <si>
    <t>LEG360</t>
  </si>
  <si>
    <t>Importo del limite di cui all'art. 23 c. 2 Dlgs 75/2017 esposto come somma di fondo per la contrattazione integrativa, poste a bilancio destinate alle P.O. (comuni senza dirigenza nel 2016) e limite 2016 compensi lavoro straordinario (euro)</t>
  </si>
  <si>
    <t>LEG399</t>
  </si>
  <si>
    <t>Risorse destinate ordinariamente allo straordinario (art. 14 del CCNL 1.4.1999), al netto delle riduzioni stabili operate in precedenza ed in applicazione dell'articolo 67, comma 1, lettera g) del CCNL 22.5.2018  (euro)</t>
  </si>
  <si>
    <t>LEG398</t>
  </si>
  <si>
    <t>Totale voci della tabella 15 della presente macro-categoria non rilevanti ai fini della verifica del limite art 23 c 2 Dlgs 75/2017 (euro)</t>
  </si>
  <si>
    <t>LEG362</t>
  </si>
  <si>
    <t>Importo del limite di cui all'art. 9, comma 28 del decreto legge n. 78/2010 riferito all'anno corrente (euro)</t>
  </si>
  <si>
    <t>LEG364</t>
  </si>
  <si>
    <t>Importo del limite di cui all'art. 9, comma 28 del decreto legge n. 78/2010 utilizzato ai fini delle assunzioni effettuate nell'anno corrente ai sensi dell'art. 20, comma 3 del Dlgs 75/2017 (stipendio, accessorio e O.R. a carico dell'amministrazione)</t>
  </si>
  <si>
    <t>LEG265</t>
  </si>
  <si>
    <t>(eventuale) Importo del co-finanziamento al recupero riferito alla annualità corrente del recupero di risorse in eccesso ai sensi dell'art. 4, c. 2 del DL 16/2014 (euro)</t>
  </si>
  <si>
    <t>02P</t>
  </si>
  <si>
    <t>0,20% MONTE SALARI 2001 ALTE PROFESSIONALITA'</t>
  </si>
  <si>
    <t>02P400</t>
  </si>
  <si>
    <t>Lo 0,20% del monte salari dell'anno 2001 di cui all'art. 32 c. 7 del Ccnl 22.1.2004 è stato ricompreso nell'unico importo 2017 di cui all'art. 67, c. 1 del Ccnl 22.5.2018 (S/N) ?</t>
  </si>
  <si>
    <t>ORG</t>
  </si>
  <si>
    <t>ORGANIZZAZIONE E INCARICHI</t>
  </si>
  <si>
    <t>ORG365</t>
  </si>
  <si>
    <t>Numero totale delle posizioni di lavoro dell'area delle posizioni organizzative previste nell'ordinamento ai sensi degli artt.13 o 17 del Ccnl 22.5.2018</t>
  </si>
  <si>
    <t>ORG145</t>
  </si>
  <si>
    <t>Numero di posizioni organizzative effettivamente coperte alla data del 31.12 dell'anno di rilevazione per la fascia più elevata</t>
  </si>
  <si>
    <t>ORG160</t>
  </si>
  <si>
    <t>Numero di posizioni organizzative effettivamente coperte alla data del 31.12 dell'anno di rilevazione per la fascia meno elevata</t>
  </si>
  <si>
    <t>ORG154</t>
  </si>
  <si>
    <t>Numero di posizioni organizzative effettivamente coperte alla data del 31.12 dell'anno di rilevazione per le restanti fasce</t>
  </si>
  <si>
    <t>ORG136</t>
  </si>
  <si>
    <t>Valore unitario su base annua della retribuzione di posizione previsto per la fascia più elevata (euro)</t>
  </si>
  <si>
    <t>ORG179</t>
  </si>
  <si>
    <t>Valore unitario su base annua della retribuzione di posizione previsto per la fascia meno elevata (euro)</t>
  </si>
  <si>
    <t>ORG161</t>
  </si>
  <si>
    <t>Valore unitario su base annua della retribuzione di posizione previsto per le restanti fasce (valore medio in euro)</t>
  </si>
  <si>
    <t>ORG366</t>
  </si>
  <si>
    <t>Numero complessivo di incarichi di specifica responsabilità ai sensi dell'art. 70-quinquies, c. 1, Ccnl 22.5.2018 in essere al 31.12 dell'anno di rilevazione</t>
  </si>
  <si>
    <t>PEO</t>
  </si>
  <si>
    <t>PROGRESSIONI ECONOMICHE ORIZZONTALI A VALERE SUL FONDO DELL'ANNO DI RILEVAZIONE</t>
  </si>
  <si>
    <t>PEO374</t>
  </si>
  <si>
    <t>E' stata verificata la sussistenza del requisito di cui all'art. 16, c. 6 del Ccnl 22.5.2018 ai fini delle PEO (S/N) ?</t>
  </si>
  <si>
    <t>PEO111</t>
  </si>
  <si>
    <t>Numero dei dipendenti che hanno concorso alle procedure per le PEO a valere sul fondo dell'anno di rilevazione</t>
  </si>
  <si>
    <t>PEO188</t>
  </si>
  <si>
    <t>Numero totale delle PEO effettuate a valere sul fondo dell'anno di rilevazione</t>
  </si>
  <si>
    <t>PEO119</t>
  </si>
  <si>
    <t>Le PEO riferite all'anno di rilevazione sono riferite ad un numero limitato di dipendenti (cioè non superiori al 50% degli aventi diritto) ed operate con carattere di selettività secondo quanto previsto dall’art. 23 c. 2 del DLgs 150/2009 (S/N)?</t>
  </si>
  <si>
    <t>PEO401</t>
  </si>
  <si>
    <t>Le PEO riferite all'anno di rilevazione hanno rispettato le indicazioni di cui all'art. 16, comma 7 del Ccnl 22.5.2018 di non retrodatazione oltre il 1 gennaio dell'anno di perfezionamento del contratto integrativo (S/N)?</t>
  </si>
  <si>
    <t>PEO133</t>
  </si>
  <si>
    <t>Importo delle risorse destinate alle PEO contrattate e certificate a valere sul fondo dell'anno di rilevazione (euro)</t>
  </si>
  <si>
    <t>PRD</t>
  </si>
  <si>
    <t>PERFORMANCE / RISULTATO</t>
  </si>
  <si>
    <t>PRD367</t>
  </si>
  <si>
    <t>L'ente ha rispettato l'indicazione di cui all'art. 68 c. 3 del Ccnl 22.5.2018 di destinare almeno il 30% delle risorse variabili del fondo dell'anno di rilevazione a performance Individuale (S/N)?</t>
  </si>
  <si>
    <t>PRD368</t>
  </si>
  <si>
    <t>Importo totale della performance individuale erogata a valere sul fondo dell'anno di rilevazione (euro)</t>
  </si>
  <si>
    <t>PRD369</t>
  </si>
  <si>
    <t>Importo totale della performance organizzativa erogata a valere sul fondo dell'anno di rilevazione (euro)</t>
  </si>
  <si>
    <t>PRD370</t>
  </si>
  <si>
    <t>Importo totale della performance (individuale e organizzativa) non erogata a seguito della valutazione non piena con riferimento al fondo dell'anno di rilevazione (euro)</t>
  </si>
  <si>
    <t>PRD371</t>
  </si>
  <si>
    <t>Importo totale della retribuzione di risultato riferita ad incarichi dell'area delle posizioni organizzative, erogato a valere sull'anno di rilevazione (euro)</t>
  </si>
  <si>
    <t>PRD372</t>
  </si>
  <si>
    <t>Importo totale della retribuzione di risultato relativo ad incarichi dell'area delle posizioni organizzative, non erogato a seguito della valutazione non piena con riferimento all'anno di rilevazione (euro)</t>
  </si>
  <si>
    <t>PRD373</t>
  </si>
  <si>
    <t>PERC</t>
  </si>
  <si>
    <t>% delle risorse aggiuntive di cui all'art. 67, c. 5, lettera b) del Ccnl 22.5.2018 (variabile) in proporzione alle risorse stabili del fondo dell'anno di rilevazione</t>
  </si>
  <si>
    <t>CPL</t>
  </si>
  <si>
    <t>RILEVAZIONE CEPEL</t>
  </si>
  <si>
    <t>CPL194</t>
  </si>
  <si>
    <t>Viene effettuata la valutazione delle prestazioni e dei risultati dei dipendenti (art. 6 del Ccnl 31.3.1999) (S/N) ?</t>
  </si>
  <si>
    <t>CPL147</t>
  </si>
  <si>
    <t>La valutazione delle prestazioni e dei risultati è effettuata in forma singola o associata?</t>
  </si>
  <si>
    <t>Singola</t>
  </si>
  <si>
    <t>CPL182</t>
  </si>
  <si>
    <t>Quale è il valore massimo in percentuale dell'indennità di risultato rispetto all'indennità di posizione (art.10, c. 3 del Ccnl 31.3.1999)?</t>
  </si>
  <si>
    <t>INF</t>
  </si>
  <si>
    <t>INFORMAZIONI / CHIARIMENTI</t>
  </si>
  <si>
    <t>INF209</t>
  </si>
  <si>
    <t>NOTE</t>
  </si>
  <si>
    <t>Informazioni/chiarimenti da parte dell'Organo di controllo (max 1.500 caratteri)</t>
  </si>
  <si>
    <t>INF127</t>
  </si>
  <si>
    <t>Informazioni/chiarimenti da parte dell'Amministrazione (max 1.500 caratteri)</t>
  </si>
  <si>
    <t>###</t>
  </si>
  <si>
    <r>
      <t>Importo del limite di cui all'art. 23 c. 2 Dlgs 75/2017 riferito alla retribuzione accessoria complessiva dell'Amministrazione per l'anno corrente (non dirigenti, P.O., dirigenti, ecc.,</t>
    </r>
    <r>
      <rPr>
        <b/>
        <sz val="12"/>
        <rFont val="Arial"/>
        <family val="2"/>
      </rPr>
      <t xml:space="preserve"> </t>
    </r>
    <r>
      <rPr>
        <sz val="12"/>
        <rFont val="Arial"/>
        <family val="2"/>
      </rPr>
      <t>euro)</t>
    </r>
  </si>
</sst>
</file>

<file path=xl/styles.xml><?xml version="1.0" encoding="utf-8"?>
<styleSheet xmlns="http://schemas.openxmlformats.org/spreadsheetml/2006/main">
  <numFmts count="6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L.&quot;\ #,##0;[Red]\-&quot;L.&quot;\ #,##0"/>
    <numFmt numFmtId="179" formatCode="General_)"/>
    <numFmt numFmtId="180" formatCode="00000"/>
    <numFmt numFmtId="181" formatCode="#,##0.000"/>
    <numFmt numFmtId="182" formatCode="#,##0.0"/>
    <numFmt numFmtId="183" formatCode="&quot;Sì&quot;;&quot;Sì&quot;;&quot;No&quot;"/>
    <numFmt numFmtId="184" formatCode="&quot;Vero&quot;;&quot;Vero&quot;;&quot;Falso&quot;"/>
    <numFmt numFmtId="185" formatCode="&quot;Attivo&quot;;&quot;Attivo&quot;;&quot;Disattivo&quot;"/>
    <numFmt numFmtId="186" formatCode="[$€-2]\ #.##000_);[Red]\([$€-2]\ #.##000\)"/>
    <numFmt numFmtId="187" formatCode="0.0%"/>
    <numFmt numFmtId="188" formatCode="#,##0.0;[Red]\-#,##0.0"/>
    <numFmt numFmtId="189" formatCode="0.000000000"/>
    <numFmt numFmtId="190" formatCode="0.00000000"/>
    <numFmt numFmtId="191" formatCode="0.0000000"/>
    <numFmt numFmtId="192" formatCode="0.000000"/>
    <numFmt numFmtId="193" formatCode="0.00000"/>
    <numFmt numFmtId="194" formatCode="0.0000"/>
    <numFmt numFmtId="195" formatCode="0.000"/>
    <numFmt numFmtId="196" formatCode="0.0000000000"/>
    <numFmt numFmtId="197" formatCode="&quot;L.&quot;\ #,##0;\-&quot;L.&quot;\ #,##0"/>
    <numFmt numFmtId="198" formatCode="&quot;L.&quot;\ #,##0.00;\-&quot;L.&quot;\ #,##0.00"/>
    <numFmt numFmtId="199" formatCode="&quot;L.&quot;\ #,##0.00;[Red]\-&quot;L.&quot;\ #,##0.00"/>
    <numFmt numFmtId="200" formatCode="_-&quot;L.&quot;\ * #,##0_-;\-&quot;L.&quot;\ * #,##0_-;_-&quot;L.&quot;\ * &quot;-&quot;_-;_-@_-"/>
    <numFmt numFmtId="201" formatCode="_-&quot;L.&quot;\ * #,##0.00_-;\-&quot;L.&quot;\ * #,##0.00_-;_-&quot;L.&quot;\ * &quot;-&quot;??_-;_-@_-"/>
    <numFmt numFmtId="202" formatCode="d\ mmmm\ yyyy"/>
    <numFmt numFmtId="203" formatCode="[$€]\ #,##0;[Red]\-[$€]\ #,##0"/>
    <numFmt numFmtId="204" formatCode=";;;"/>
    <numFmt numFmtId="205" formatCode="0.0"/>
    <numFmt numFmtId="206" formatCode="#,###"/>
    <numFmt numFmtId="207" formatCode="#,###;[Red]\-#,###"/>
    <numFmt numFmtId="208" formatCode="[$-410]dddd\ d\ mmmm\ yyyy"/>
    <numFmt numFmtId="209" formatCode="h\.mm\.ss"/>
    <numFmt numFmtId="210" formatCode="_-* #,##0.0_-;\-* #,##0.0_-;_-* &quot;-&quot;??_-;_-@_-"/>
    <numFmt numFmtId="211" formatCode="_-* #,##0_-;\-* #,##0_-;_-* &quot;-&quot;??_-;_-@_-"/>
    <numFmt numFmtId="212" formatCode="#,##0;\-#,##0;&quot; &quot;"/>
    <numFmt numFmtId="213" formatCode="#,##0.00;\-#,##0.00;&quot; &quot;"/>
    <numFmt numFmtId="214" formatCode="#,###.00;\-#,###.00;;"/>
    <numFmt numFmtId="215" formatCode="#,##0.000;[Red]\-#,##0.000"/>
    <numFmt numFmtId="216" formatCode="&quot;Attivo&quot;;&quot;Attivo&quot;;&quot;Inattivo&quot;"/>
    <numFmt numFmtId="217" formatCode="#,##0;[Red]#,##0"/>
    <numFmt numFmtId="218" formatCode="#,##0.0000;[Red]\-#,##0.0000"/>
    <numFmt numFmtId="219" formatCode="#,###.0"/>
    <numFmt numFmtId="220" formatCode="#,###.00"/>
  </numFmts>
  <fonts count="64">
    <font>
      <sz val="8"/>
      <name val="Helv"/>
      <family val="0"/>
    </font>
    <font>
      <b/>
      <sz val="10"/>
      <name val="MS Sans Serif"/>
      <family val="0"/>
    </font>
    <font>
      <i/>
      <sz val="10"/>
      <name val="MS Sans Serif"/>
      <family val="0"/>
    </font>
    <font>
      <b/>
      <i/>
      <sz val="10"/>
      <name val="MS Sans Serif"/>
      <family val="0"/>
    </font>
    <font>
      <sz val="8"/>
      <color indexed="8"/>
      <name val="Trebuchet MS"/>
      <family val="2"/>
    </font>
    <font>
      <sz val="8"/>
      <color indexed="9"/>
      <name val="Trebuchet MS"/>
      <family val="2"/>
    </font>
    <font>
      <b/>
      <sz val="8"/>
      <color indexed="52"/>
      <name val="Trebuchet MS"/>
      <family val="2"/>
    </font>
    <font>
      <sz val="8"/>
      <color indexed="52"/>
      <name val="Trebuchet MS"/>
      <family val="2"/>
    </font>
    <font>
      <b/>
      <sz val="8"/>
      <color indexed="9"/>
      <name val="Trebuchet MS"/>
      <family val="2"/>
    </font>
    <font>
      <u val="single"/>
      <sz val="6.4"/>
      <color indexed="12"/>
      <name val="Helv"/>
      <family val="0"/>
    </font>
    <font>
      <u val="single"/>
      <sz val="6.4"/>
      <color indexed="36"/>
      <name val="Helv"/>
      <family val="0"/>
    </font>
    <font>
      <sz val="8"/>
      <color indexed="62"/>
      <name val="Trebuchet MS"/>
      <family val="2"/>
    </font>
    <font>
      <sz val="12"/>
      <color indexed="8"/>
      <name val="Times New Roman"/>
      <family val="2"/>
    </font>
    <font>
      <sz val="10"/>
      <name val="MS Sans Serif"/>
      <family val="2"/>
    </font>
    <font>
      <sz val="12"/>
      <name val="Times New Roman"/>
      <family val="1"/>
    </font>
    <font>
      <sz val="8"/>
      <color indexed="60"/>
      <name val="Trebuchet MS"/>
      <family val="2"/>
    </font>
    <font>
      <sz val="11"/>
      <color indexed="8"/>
      <name val="Calibri"/>
      <family val="2"/>
    </font>
    <font>
      <sz val="10"/>
      <name val="Courier"/>
      <family val="3"/>
    </font>
    <font>
      <b/>
      <sz val="8"/>
      <color indexed="63"/>
      <name val="Trebuchet MS"/>
      <family val="2"/>
    </font>
    <font>
      <sz val="8"/>
      <color indexed="10"/>
      <name val="Trebuchet MS"/>
      <family val="2"/>
    </font>
    <font>
      <i/>
      <sz val="8"/>
      <color indexed="23"/>
      <name val="Trebuchet MS"/>
      <family val="2"/>
    </font>
    <font>
      <b/>
      <sz val="18"/>
      <color indexed="56"/>
      <name val="Cambria"/>
      <family val="2"/>
    </font>
    <font>
      <b/>
      <sz val="15"/>
      <color indexed="56"/>
      <name val="Trebuchet MS"/>
      <family val="2"/>
    </font>
    <font>
      <b/>
      <sz val="13"/>
      <color indexed="56"/>
      <name val="Trebuchet MS"/>
      <family val="2"/>
    </font>
    <font>
      <b/>
      <sz val="11"/>
      <color indexed="56"/>
      <name val="Trebuchet MS"/>
      <family val="2"/>
    </font>
    <font>
      <b/>
      <sz val="8"/>
      <color indexed="8"/>
      <name val="Trebuchet MS"/>
      <family val="2"/>
    </font>
    <font>
      <sz val="8"/>
      <color indexed="20"/>
      <name val="Trebuchet MS"/>
      <family val="2"/>
    </font>
    <font>
      <sz val="8"/>
      <color indexed="17"/>
      <name val="Trebuchet MS"/>
      <family val="2"/>
    </font>
    <font>
      <b/>
      <sz val="18"/>
      <color indexed="8"/>
      <name val="Arial"/>
      <family val="2"/>
    </font>
    <font>
      <sz val="10"/>
      <name val="Arial"/>
      <family val="2"/>
    </font>
    <font>
      <b/>
      <i/>
      <sz val="12"/>
      <name val="Arial"/>
      <family val="2"/>
    </font>
    <font>
      <b/>
      <sz val="12"/>
      <name val="Arial"/>
      <family val="2"/>
    </font>
    <font>
      <b/>
      <sz val="16"/>
      <name val="Arial"/>
      <family val="2"/>
    </font>
    <font>
      <b/>
      <i/>
      <sz val="12"/>
      <color indexed="8"/>
      <name val="Arial"/>
      <family val="2"/>
    </font>
    <font>
      <sz val="15"/>
      <name val="Arial"/>
      <family val="2"/>
    </font>
    <font>
      <sz val="15"/>
      <name val="Times New Roman"/>
      <family val="1"/>
    </font>
    <font>
      <b/>
      <sz val="15"/>
      <name val="Arial"/>
      <family val="2"/>
    </font>
    <font>
      <sz val="12"/>
      <name val="Courier"/>
      <family val="3"/>
    </font>
    <font>
      <b/>
      <sz val="10"/>
      <color indexed="10"/>
      <name val="Arial"/>
      <family val="2"/>
    </font>
    <font>
      <sz val="18"/>
      <color indexed="8"/>
      <name val="Arial"/>
      <family val="2"/>
    </font>
    <font>
      <sz val="16"/>
      <color indexed="8"/>
      <name val="Arial"/>
      <family val="2"/>
    </font>
    <font>
      <sz val="11"/>
      <color indexed="8"/>
      <name val="Arial"/>
      <family val="2"/>
    </font>
    <font>
      <sz val="12"/>
      <color indexed="8"/>
      <name val="Arial"/>
      <family val="2"/>
    </font>
    <font>
      <u val="single"/>
      <sz val="12"/>
      <name val="Arial"/>
      <family val="2"/>
    </font>
    <font>
      <u val="single"/>
      <sz val="13"/>
      <name val="Arial"/>
      <family val="2"/>
    </font>
    <font>
      <u val="single"/>
      <sz val="11"/>
      <name val="Arial"/>
      <family val="2"/>
    </font>
    <font>
      <sz val="10"/>
      <color indexed="8"/>
      <name val="Arial"/>
      <family val="2"/>
    </font>
    <font>
      <sz val="9"/>
      <color indexed="8"/>
      <name val="Arial"/>
      <family val="2"/>
    </font>
    <font>
      <sz val="8"/>
      <color indexed="8"/>
      <name val="Arial"/>
      <family val="2"/>
    </font>
    <font>
      <b/>
      <sz val="12"/>
      <color indexed="10"/>
      <name val="Arial"/>
      <family val="2"/>
    </font>
    <font>
      <b/>
      <sz val="12"/>
      <color indexed="8"/>
      <name val="Arial"/>
      <family val="2"/>
    </font>
    <font>
      <i/>
      <sz val="10"/>
      <color indexed="8"/>
      <name val="Arial"/>
      <family val="2"/>
    </font>
    <font>
      <sz val="9"/>
      <name val="Arial"/>
      <family val="2"/>
    </font>
    <font>
      <sz val="8"/>
      <name val="Arial"/>
      <family val="2"/>
    </font>
    <font>
      <sz val="12"/>
      <name val="Arial"/>
      <family val="2"/>
    </font>
    <font>
      <sz val="11"/>
      <name val="Arial"/>
      <family val="2"/>
    </font>
    <font>
      <sz val="12"/>
      <color indexed="10"/>
      <name val="Arial"/>
      <family val="2"/>
    </font>
    <font>
      <u val="single"/>
      <sz val="12"/>
      <color indexed="10"/>
      <name val="Arial"/>
      <family val="2"/>
    </font>
    <font>
      <u val="single"/>
      <sz val="11"/>
      <color indexed="10"/>
      <name val="Arial"/>
      <family val="2"/>
    </font>
    <font>
      <sz val="10"/>
      <color indexed="10"/>
      <name val="Arial"/>
      <family val="2"/>
    </font>
    <font>
      <sz val="11"/>
      <color indexed="10"/>
      <name val="Arial"/>
      <family val="2"/>
    </font>
    <font>
      <sz val="12"/>
      <color indexed="12"/>
      <name val="Arial"/>
      <family val="2"/>
    </font>
    <font>
      <sz val="11"/>
      <color indexed="12"/>
      <name val="Arial"/>
      <family val="2"/>
    </font>
    <font>
      <b/>
      <sz val="12"/>
      <color indexed="12"/>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gray0625">
        <fgColor indexed="26"/>
        <bgColor indexed="26"/>
      </patternFill>
    </fill>
  </fills>
  <borders count="2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style="thin"/>
      <bottom/>
    </border>
    <border>
      <left>
        <color indexed="63"/>
      </left>
      <right style="thin"/>
      <top style="thin"/>
      <bottom>
        <color indexed="63"/>
      </bottom>
    </border>
    <border>
      <left style="medium"/>
      <right style="medium"/>
      <top style="medium"/>
      <bottom style="medium"/>
    </border>
    <border>
      <left>
        <color indexed="63"/>
      </left>
      <right style="thin"/>
      <top>
        <color indexed="63"/>
      </top>
      <bottom>
        <color indexed="63"/>
      </bottom>
    </border>
    <border>
      <left style="medium"/>
      <right style="medium"/>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color indexed="63"/>
      </top>
      <bottom style="medium"/>
    </border>
    <border>
      <left style="medium"/>
      <right style="medium"/>
      <top>
        <color indexed="63"/>
      </top>
      <bottom>
        <color indexed="63"/>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16" borderId="1" applyNumberFormat="0" applyAlignment="0" applyProtection="0"/>
    <xf numFmtId="0" fontId="7" fillId="0" borderId="2" applyNumberFormat="0" applyFill="0" applyAlignment="0" applyProtection="0"/>
    <xf numFmtId="0" fontId="8" fillId="17" borderId="3"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203" fontId="0" fillId="0" borderId="0" applyFont="0" applyFill="0" applyBorder="0" applyAlignment="0" applyProtection="0"/>
    <xf numFmtId="0" fontId="11" fillId="7" borderId="1" applyNumberFormat="0" applyAlignment="0" applyProtection="0"/>
    <xf numFmtId="0" fontId="12" fillId="0" borderId="0" applyNumberFormat="0" applyBorder="0" applyAlignment="0">
      <protection/>
    </xf>
    <xf numFmtId="40" fontId="13" fillId="0" borderId="0" applyFont="0" applyFill="0" applyBorder="0" applyAlignment="0" applyProtection="0"/>
    <xf numFmtId="41" fontId="14" fillId="0" borderId="0" applyFont="0" applyFill="0" applyBorder="0" applyAlignment="0" applyProtection="0"/>
    <xf numFmtId="38" fontId="13" fillId="0" borderId="0" applyFont="0" applyFill="0" applyBorder="0" applyAlignment="0" applyProtection="0"/>
    <xf numFmtId="40" fontId="13" fillId="0" borderId="0" applyFont="0" applyFill="0" applyBorder="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16" fillId="0" borderId="0">
      <alignment/>
      <protection/>
    </xf>
    <xf numFmtId="0" fontId="12" fillId="0" borderId="0">
      <alignment/>
      <protection/>
    </xf>
    <xf numFmtId="0" fontId="4" fillId="0" borderId="0">
      <alignment/>
      <protection/>
    </xf>
    <xf numFmtId="0" fontId="17" fillId="0" borderId="0">
      <alignment/>
      <protection/>
    </xf>
    <xf numFmtId="0" fontId="4" fillId="23" borderId="4" applyNumberFormat="0" applyFont="0" applyAlignment="0" applyProtection="0"/>
    <xf numFmtId="0" fontId="18" fillId="16" borderId="5"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3" borderId="0" applyNumberFormat="0" applyBorder="0" applyAlignment="0" applyProtection="0"/>
    <xf numFmtId="0" fontId="27" fillId="4" borderId="0" applyNumberFormat="0" applyBorder="0" applyAlignment="0" applyProtection="0"/>
    <xf numFmtId="178" fontId="13" fillId="0" borderId="0" applyFont="0" applyFill="0" applyBorder="0" applyAlignment="0" applyProtection="0"/>
    <xf numFmtId="200" fontId="14" fillId="0" borderId="0" applyFont="0" applyFill="0" applyBorder="0" applyAlignment="0" applyProtection="0"/>
    <xf numFmtId="178" fontId="13" fillId="0" borderId="0" applyFont="0" applyFill="0" applyBorder="0" applyAlignment="0" applyProtection="0"/>
  </cellStyleXfs>
  <cellXfs count="110">
    <xf numFmtId="0" fontId="0" fillId="0" borderId="0" xfId="0" applyAlignment="1">
      <alignment/>
    </xf>
    <xf numFmtId="0" fontId="28" fillId="16" borderId="10" xfId="60" applyFont="1" applyFill="1" applyBorder="1" applyAlignment="1" applyProtection="1">
      <alignment horizontal="centerContinuous" readingOrder="1"/>
      <protection/>
    </xf>
    <xf numFmtId="179" fontId="29" fillId="16" borderId="10" xfId="61" applyNumberFormat="1" applyFont="1" applyFill="1" applyBorder="1" applyAlignment="1" applyProtection="1">
      <alignment horizontal="centerContinuous" vertical="center" readingOrder="1"/>
      <protection/>
    </xf>
    <xf numFmtId="179" fontId="29" fillId="16" borderId="11" xfId="61" applyNumberFormat="1" applyFont="1" applyFill="1" applyBorder="1" applyAlignment="1" applyProtection="1">
      <alignment horizontal="centerContinuous" vertical="center" readingOrder="1"/>
      <protection/>
    </xf>
    <xf numFmtId="0" fontId="30" fillId="0" borderId="12" xfId="52" applyFont="1" applyFill="1" applyBorder="1" applyAlignment="1" applyProtection="1">
      <alignment horizontal="center" vertical="center"/>
      <protection/>
    </xf>
    <xf numFmtId="179" fontId="17" fillId="0" borderId="0" xfId="61" applyNumberFormat="1" applyAlignment="1" applyProtection="1">
      <alignment vertical="center"/>
      <protection/>
    </xf>
    <xf numFmtId="204" fontId="17" fillId="0" borderId="0" xfId="61" applyNumberFormat="1" applyFont="1" applyAlignment="1" applyProtection="1">
      <alignment vertical="center" wrapText="1"/>
      <protection/>
    </xf>
    <xf numFmtId="0" fontId="28" fillId="16" borderId="0" xfId="60" applyFont="1" applyFill="1" applyBorder="1" applyAlignment="1" applyProtection="1">
      <alignment horizontal="centerContinuous" readingOrder="1"/>
      <protection/>
    </xf>
    <xf numFmtId="0" fontId="28" fillId="16" borderId="0" xfId="60" applyFont="1" applyFill="1" applyBorder="1" applyAlignment="1" applyProtection="1">
      <alignment horizontal="centerContinuous"/>
      <protection/>
    </xf>
    <xf numFmtId="179" fontId="29" fillId="16" borderId="0" xfId="61" applyNumberFormat="1" applyFont="1" applyFill="1" applyBorder="1" applyAlignment="1" applyProtection="1">
      <alignment horizontal="centerContinuous" vertical="center"/>
      <protection/>
    </xf>
    <xf numFmtId="179" fontId="29" fillId="16" borderId="13" xfId="61" applyNumberFormat="1" applyFont="1" applyFill="1" applyBorder="1" applyAlignment="1" applyProtection="1">
      <alignment horizontal="centerContinuous" vertical="center"/>
      <protection/>
    </xf>
    <xf numFmtId="0" fontId="31" fillId="0" borderId="14" xfId="52" applyFont="1" applyFill="1" applyBorder="1" applyAlignment="1" applyProtection="1">
      <alignment horizontal="center" vertical="center" wrapText="1"/>
      <protection/>
    </xf>
    <xf numFmtId="179" fontId="17" fillId="16" borderId="15" xfId="61" applyNumberFormat="1" applyFont="1" applyFill="1" applyBorder="1" applyAlignment="1" applyProtection="1">
      <alignment horizontal="right" vertical="top"/>
      <protection/>
    </xf>
    <xf numFmtId="179" fontId="17" fillId="16" borderId="16" xfId="61" applyNumberFormat="1" applyFont="1" applyFill="1" applyBorder="1" applyAlignment="1" applyProtection="1">
      <alignment horizontal="right" vertical="top"/>
      <protection/>
    </xf>
    <xf numFmtId="0" fontId="28" fillId="16" borderId="16" xfId="60" applyFont="1" applyFill="1" applyBorder="1" applyAlignment="1" applyProtection="1">
      <alignment vertical="top"/>
      <protection/>
    </xf>
    <xf numFmtId="179" fontId="29" fillId="16" borderId="16" xfId="61" applyNumberFormat="1" applyFont="1" applyFill="1" applyBorder="1" applyAlignment="1" applyProtection="1">
      <alignment vertical="top"/>
      <protection/>
    </xf>
    <xf numFmtId="179" fontId="29" fillId="16" borderId="17" xfId="61" applyNumberFormat="1" applyFont="1" applyFill="1" applyBorder="1" applyAlignment="1" applyProtection="1">
      <alignment vertical="top"/>
      <protection/>
    </xf>
    <xf numFmtId="0" fontId="12" fillId="0" borderId="18" xfId="55" applyFill="1" applyBorder="1" applyAlignment="1">
      <alignment horizontal="center" vertical="center" wrapText="1"/>
      <protection/>
    </xf>
    <xf numFmtId="179" fontId="17" fillId="0" borderId="0" xfId="61" applyNumberFormat="1" applyAlignment="1" applyProtection="1">
      <alignment vertical="top"/>
      <protection/>
    </xf>
    <xf numFmtId="14" fontId="17" fillId="0" borderId="0" xfId="61" applyNumberFormat="1" applyAlignment="1" applyProtection="1">
      <alignment vertical="top"/>
      <protection/>
    </xf>
    <xf numFmtId="179" fontId="17" fillId="0" borderId="0" xfId="61" applyNumberFormat="1" applyFont="1" applyAlignment="1" applyProtection="1">
      <alignment horizontal="right" vertical="center"/>
      <protection/>
    </xf>
    <xf numFmtId="179" fontId="29" fillId="0" borderId="0" xfId="61" applyNumberFormat="1" applyFont="1" applyAlignment="1" applyProtection="1">
      <alignment vertical="center"/>
      <protection/>
    </xf>
    <xf numFmtId="179" fontId="30" fillId="0" borderId="14" xfId="61" applyNumberFormat="1" applyFont="1" applyBorder="1" applyAlignment="1" applyProtection="1">
      <alignment horizontal="center" vertical="center" wrapText="1"/>
      <protection/>
    </xf>
    <xf numFmtId="179" fontId="32" fillId="0" borderId="0" xfId="61" applyNumberFormat="1" applyFont="1" applyAlignment="1" applyProtection="1">
      <alignment horizontal="left" vertical="center"/>
      <protection/>
    </xf>
    <xf numFmtId="0" fontId="33" fillId="0" borderId="18" xfId="55" applyFont="1" applyBorder="1" applyAlignment="1">
      <alignment horizontal="center" vertical="center" wrapText="1"/>
      <protection/>
    </xf>
    <xf numFmtId="179" fontId="32" fillId="0" borderId="0" xfId="61" applyNumberFormat="1" applyFont="1" applyAlignment="1" applyProtection="1">
      <alignment horizontal="centerContinuous" vertical="center"/>
      <protection/>
    </xf>
    <xf numFmtId="179" fontId="34" fillId="0" borderId="0" xfId="61" applyNumberFormat="1" applyFont="1" applyAlignment="1" applyProtection="1">
      <alignment horizontal="centerContinuous" vertical="center"/>
      <protection/>
    </xf>
    <xf numFmtId="179" fontId="35" fillId="0" borderId="0" xfId="61" applyNumberFormat="1" applyFont="1" applyAlignment="1" applyProtection="1">
      <alignment horizontal="centerContinuous" vertical="center"/>
      <protection/>
    </xf>
    <xf numFmtId="179" fontId="31" fillId="0" borderId="14" xfId="61" applyNumberFormat="1" applyFont="1" applyBorder="1" applyAlignment="1" applyProtection="1">
      <alignment horizontal="center" vertical="center" wrapText="1"/>
      <protection/>
    </xf>
    <xf numFmtId="179" fontId="35" fillId="0" borderId="0" xfId="61" applyNumberFormat="1" applyFont="1" applyAlignment="1" applyProtection="1">
      <alignment vertical="center"/>
      <protection/>
    </xf>
    <xf numFmtId="179" fontId="35" fillId="0" borderId="0" xfId="61" applyNumberFormat="1" applyFont="1" applyAlignment="1" applyProtection="1">
      <alignment horizontal="right" vertical="center"/>
      <protection/>
    </xf>
    <xf numFmtId="179" fontId="34" fillId="0" borderId="0" xfId="61" applyNumberFormat="1" applyFont="1" applyAlignment="1" applyProtection="1">
      <alignment vertical="center"/>
      <protection/>
    </xf>
    <xf numFmtId="179" fontId="36" fillId="0" borderId="0" xfId="61" applyNumberFormat="1" applyFont="1" applyFill="1" applyBorder="1" applyAlignment="1" applyProtection="1">
      <alignment horizontal="center" vertical="center" wrapText="1"/>
      <protection/>
    </xf>
    <xf numFmtId="0" fontId="12" fillId="0" borderId="19" xfId="55" applyBorder="1" applyAlignment="1">
      <alignment horizontal="center" vertical="center" wrapText="1"/>
      <protection/>
    </xf>
    <xf numFmtId="179" fontId="37" fillId="0" borderId="0" xfId="61" applyNumberFormat="1" applyFont="1" applyBorder="1" applyAlignment="1" applyProtection="1">
      <alignment horizontal="right" vertical="center"/>
      <protection/>
    </xf>
    <xf numFmtId="179" fontId="36" fillId="24" borderId="20" xfId="61" applyNumberFormat="1" applyFont="1" applyFill="1" applyBorder="1" applyAlignment="1" applyProtection="1">
      <alignment horizontal="center" vertical="center"/>
      <protection/>
    </xf>
    <xf numFmtId="0" fontId="38" fillId="0" borderId="0" xfId="55" applyFont="1" applyAlignment="1" applyProtection="1">
      <alignment horizontal="center" vertical="center"/>
      <protection hidden="1"/>
    </xf>
    <xf numFmtId="179" fontId="36" fillId="0" borderId="0" xfId="61" applyNumberFormat="1" applyFont="1" applyFill="1" applyBorder="1" applyAlignment="1" applyProtection="1">
      <alignment horizontal="left" vertical="center"/>
      <protection/>
    </xf>
    <xf numFmtId="0" fontId="12" fillId="0" borderId="18" xfId="55" applyBorder="1" applyAlignment="1">
      <alignment horizontal="center" vertical="center" wrapText="1"/>
      <protection/>
    </xf>
    <xf numFmtId="179" fontId="35" fillId="0" borderId="0" xfId="61" applyNumberFormat="1" applyFont="1" applyAlignment="1" applyProtection="1">
      <alignment horizontal="center" vertical="center"/>
      <protection/>
    </xf>
    <xf numFmtId="0" fontId="39" fillId="0" borderId="0" xfId="55" applyFont="1" applyFill="1" applyAlignment="1">
      <alignment horizontal="center" vertical="center"/>
      <protection/>
    </xf>
    <xf numFmtId="0" fontId="40" fillId="0" borderId="0" xfId="55" applyFont="1" applyFill="1" applyAlignment="1">
      <alignment horizontal="center" vertical="center"/>
      <protection/>
    </xf>
    <xf numFmtId="0" fontId="41" fillId="0" borderId="0" xfId="55" applyFont="1" applyFill="1" applyAlignment="1">
      <alignment horizontal="center" vertical="center"/>
      <protection/>
    </xf>
    <xf numFmtId="0" fontId="42" fillId="0" borderId="0" xfId="55" applyFont="1" applyAlignment="1">
      <alignment wrapText="1"/>
      <protection/>
    </xf>
    <xf numFmtId="0" fontId="42" fillId="0" borderId="0" xfId="55" applyFont="1">
      <alignment/>
      <protection/>
    </xf>
    <xf numFmtId="0" fontId="43" fillId="7" borderId="0" xfId="52" applyFont="1" applyFill="1" applyAlignment="1" applyProtection="1">
      <alignment horizontal="centerContinuous" vertical="center"/>
      <protection/>
    </xf>
    <xf numFmtId="0" fontId="44" fillId="7" borderId="0" xfId="52" applyFont="1" applyFill="1" applyAlignment="1" applyProtection="1">
      <alignment horizontal="center" vertical="center"/>
      <protection/>
    </xf>
    <xf numFmtId="0" fontId="45" fillId="7" borderId="0" xfId="52" applyFont="1" applyFill="1" applyAlignment="1" applyProtection="1">
      <alignment horizontal="centerContinuous" vertical="center"/>
      <protection/>
    </xf>
    <xf numFmtId="0" fontId="42" fillId="0" borderId="0" xfId="55" applyFont="1" applyAlignment="1">
      <alignment vertical="center" wrapText="1"/>
      <protection/>
    </xf>
    <xf numFmtId="0" fontId="42" fillId="0" borderId="0" xfId="55" applyFont="1" applyAlignment="1">
      <alignment vertical="center"/>
      <protection/>
    </xf>
    <xf numFmtId="0" fontId="46" fillId="0" borderId="0" xfId="55" applyFont="1" applyAlignment="1">
      <alignment vertical="center" wrapText="1"/>
      <protection/>
    </xf>
    <xf numFmtId="0" fontId="41" fillId="0" borderId="0" xfId="55" applyFont="1" applyAlignment="1">
      <alignment vertical="center"/>
      <protection/>
    </xf>
    <xf numFmtId="0" fontId="42" fillId="0" borderId="0" xfId="55" applyFont="1" applyAlignment="1" applyProtection="1">
      <alignment vertical="center"/>
      <protection hidden="1"/>
    </xf>
    <xf numFmtId="0" fontId="47" fillId="0" borderId="0" xfId="55" applyFont="1" applyAlignment="1">
      <alignment horizontal="center" vertical="center"/>
      <protection/>
    </xf>
    <xf numFmtId="0" fontId="48" fillId="0" borderId="0" xfId="55" applyFont="1" applyAlignment="1">
      <alignment horizontal="center" vertical="center"/>
      <protection/>
    </xf>
    <xf numFmtId="0" fontId="41" fillId="0" borderId="20" xfId="55" applyNumberFormat="1" applyFont="1" applyFill="1" applyBorder="1" applyAlignment="1" applyProtection="1">
      <alignment horizontal="center" vertical="center" wrapText="1"/>
      <protection locked="0"/>
    </xf>
    <xf numFmtId="0" fontId="49" fillId="0" borderId="0" xfId="55" applyFont="1" applyAlignment="1" applyProtection="1">
      <alignment vertical="center" wrapText="1"/>
      <protection/>
    </xf>
    <xf numFmtId="0" fontId="42" fillId="0" borderId="0" xfId="55" applyFont="1" applyAlignment="1" applyProtection="1">
      <alignment horizontal="center" vertical="center"/>
      <protection hidden="1"/>
    </xf>
    <xf numFmtId="0" fontId="42" fillId="0" borderId="0" xfId="55" applyFont="1" applyFill="1" applyAlignment="1" applyProtection="1">
      <alignment horizontal="center" vertical="center"/>
      <protection hidden="1"/>
    </xf>
    <xf numFmtId="0" fontId="41" fillId="0" borderId="0" xfId="55" applyFont="1" applyAlignment="1">
      <alignment horizontal="center" vertical="center"/>
      <protection/>
    </xf>
    <xf numFmtId="0" fontId="50" fillId="0" borderId="0" xfId="55" applyFont="1" applyAlignment="1">
      <alignment vertical="center" wrapText="1"/>
      <protection/>
    </xf>
    <xf numFmtId="14" fontId="41" fillId="0" borderId="20" xfId="52" applyNumberFormat="1" applyFont="1" applyBorder="1" applyAlignment="1" applyProtection="1">
      <alignment horizontal="center" vertical="center" wrapText="1"/>
      <protection locked="0"/>
    </xf>
    <xf numFmtId="0" fontId="42" fillId="0" borderId="0" xfId="55" applyNumberFormat="1" applyFont="1" applyFill="1" applyAlignment="1" applyProtection="1">
      <alignment horizontal="center" vertical="center"/>
      <protection hidden="1"/>
    </xf>
    <xf numFmtId="0" fontId="48" fillId="0" borderId="0" xfId="55" applyFont="1" applyAlignment="1">
      <alignment horizontal="center" vertical="center" wrapText="1"/>
      <protection/>
    </xf>
    <xf numFmtId="0" fontId="42" fillId="0" borderId="0" xfId="55" applyFont="1" applyFill="1" applyAlignment="1">
      <alignment horizontal="center" vertical="center"/>
      <protection/>
    </xf>
    <xf numFmtId="0" fontId="51" fillId="0" borderId="0" xfId="55" applyFont="1" applyAlignment="1">
      <alignment horizontal="center" vertical="center" wrapText="1"/>
      <protection/>
    </xf>
    <xf numFmtId="14" fontId="41" fillId="0" borderId="0" xfId="52" applyNumberFormat="1" applyFont="1" applyBorder="1" applyAlignment="1" applyProtection="1">
      <alignment horizontal="center" vertical="center" wrapText="1"/>
      <protection/>
    </xf>
    <xf numFmtId="3" fontId="41" fillId="0" borderId="20" xfId="55" applyNumberFormat="1" applyFont="1" applyFill="1" applyBorder="1" applyAlignment="1" applyProtection="1">
      <alignment horizontal="center" vertical="center" wrapText="1"/>
      <protection locked="0"/>
    </xf>
    <xf numFmtId="0" fontId="46" fillId="0" borderId="0" xfId="55" applyFont="1" applyAlignment="1">
      <alignment horizontal="center" vertical="center" wrapText="1"/>
      <protection/>
    </xf>
    <xf numFmtId="0" fontId="52" fillId="0" borderId="0" xfId="55" applyFont="1" applyFill="1" applyAlignment="1">
      <alignment horizontal="center" vertical="center"/>
      <protection/>
    </xf>
    <xf numFmtId="0" fontId="53" fillId="0" borderId="0" xfId="55" applyFont="1" applyFill="1" applyAlignment="1">
      <alignment horizontal="center" vertical="center"/>
      <protection/>
    </xf>
    <xf numFmtId="0" fontId="54" fillId="0" borderId="0" xfId="55" applyFont="1" applyFill="1" applyAlignment="1">
      <alignment vertical="center" wrapText="1"/>
      <protection/>
    </xf>
    <xf numFmtId="0" fontId="54" fillId="0" borderId="0" xfId="55" applyFont="1" applyFill="1" applyAlignment="1">
      <alignment vertical="center"/>
      <protection/>
    </xf>
    <xf numFmtId="3" fontId="55" fillId="0" borderId="20" xfId="55" applyNumberFormat="1" applyFont="1" applyFill="1" applyBorder="1" applyAlignment="1" applyProtection="1">
      <alignment horizontal="center" vertical="center" wrapText="1"/>
      <protection locked="0"/>
    </xf>
    <xf numFmtId="0" fontId="56" fillId="0" borderId="0" xfId="55" applyFont="1" applyFill="1" applyAlignment="1" applyProtection="1">
      <alignment vertical="center" wrapText="1"/>
      <protection/>
    </xf>
    <xf numFmtId="0" fontId="42" fillId="0" borderId="0" xfId="55" applyFont="1" applyFill="1" applyAlignment="1">
      <alignment vertical="center"/>
      <protection/>
    </xf>
    <xf numFmtId="0" fontId="29" fillId="0" borderId="0" xfId="55" applyFont="1" applyFill="1" applyAlignment="1">
      <alignment vertical="center" wrapText="1"/>
      <protection/>
    </xf>
    <xf numFmtId="0" fontId="54" fillId="0" borderId="0" xfId="55" applyFont="1" applyAlignment="1">
      <alignment vertical="center"/>
      <protection/>
    </xf>
    <xf numFmtId="3" fontId="55" fillId="0" borderId="21" xfId="55" applyNumberFormat="1" applyFont="1" applyFill="1" applyBorder="1" applyAlignment="1" applyProtection="1">
      <alignment horizontal="center" vertical="center" wrapText="1"/>
      <protection/>
    </xf>
    <xf numFmtId="0" fontId="29" fillId="0" borderId="0" xfId="55" applyFont="1" applyAlignment="1">
      <alignment vertical="center" wrapText="1"/>
      <protection/>
    </xf>
    <xf numFmtId="0" fontId="55" fillId="0" borderId="0" xfId="55" applyFont="1" applyAlignment="1">
      <alignment horizontal="center" vertical="center"/>
      <protection/>
    </xf>
    <xf numFmtId="3" fontId="41" fillId="0" borderId="20" xfId="55" applyNumberFormat="1" applyFont="1" applyBorder="1" applyAlignment="1" applyProtection="1">
      <alignment horizontal="center" vertical="center" wrapText="1"/>
      <protection locked="0"/>
    </xf>
    <xf numFmtId="0" fontId="56" fillId="0" borderId="0" xfId="55" applyFont="1" applyAlignment="1" applyProtection="1">
      <alignment vertical="center" wrapText="1"/>
      <protection/>
    </xf>
    <xf numFmtId="0" fontId="57" fillId="7" borderId="0" xfId="52" applyFont="1" applyFill="1" applyAlignment="1" applyProtection="1">
      <alignment horizontal="centerContinuous" vertical="center"/>
      <protection/>
    </xf>
    <xf numFmtId="0" fontId="58" fillId="7" borderId="0" xfId="52" applyFont="1" applyFill="1" applyAlignment="1" applyProtection="1">
      <alignment horizontal="centerContinuous" vertical="center"/>
      <protection/>
    </xf>
    <xf numFmtId="0" fontId="53" fillId="0" borderId="0" xfId="55" applyFont="1" applyAlignment="1">
      <alignment horizontal="center" vertical="center" wrapText="1"/>
      <protection/>
    </xf>
    <xf numFmtId="0" fontId="59" fillId="0" borderId="0" xfId="55" applyFont="1" applyAlignment="1">
      <alignment vertical="center" wrapText="1"/>
      <protection/>
    </xf>
    <xf numFmtId="0" fontId="60" fillId="0" borderId="0" xfId="55" applyFont="1" applyAlignment="1">
      <alignment vertical="center"/>
      <protection/>
    </xf>
    <xf numFmtId="0" fontId="52" fillId="0" borderId="0" xfId="55" applyFont="1" applyAlignment="1">
      <alignment horizontal="center" vertical="center"/>
      <protection/>
    </xf>
    <xf numFmtId="0" fontId="53" fillId="0" borderId="0" xfId="55" applyFont="1" applyAlignment="1">
      <alignment horizontal="center" vertical="center"/>
      <protection/>
    </xf>
    <xf numFmtId="0" fontId="54" fillId="0" borderId="0" xfId="55" applyFont="1" applyAlignment="1">
      <alignment vertical="center" wrapText="1"/>
      <protection/>
    </xf>
    <xf numFmtId="0" fontId="61" fillId="0" borderId="0" xfId="55" applyFont="1" applyAlignment="1">
      <alignment vertical="center"/>
      <protection/>
    </xf>
    <xf numFmtId="0" fontId="62" fillId="0" borderId="20" xfId="55" applyFont="1" applyBorder="1" applyAlignment="1" applyProtection="1">
      <alignment horizontal="center" vertical="center" wrapText="1"/>
      <protection locked="0"/>
    </xf>
    <xf numFmtId="0" fontId="63" fillId="0" borderId="0" xfId="55" applyFont="1" applyAlignment="1" applyProtection="1">
      <alignment vertical="center" wrapText="1"/>
      <protection/>
    </xf>
    <xf numFmtId="0" fontId="61" fillId="0" borderId="0" xfId="55" applyFont="1" applyAlignment="1" applyProtection="1">
      <alignment horizontal="center" vertical="center"/>
      <protection hidden="1"/>
    </xf>
    <xf numFmtId="0" fontId="61" fillId="0" borderId="0" xfId="55" applyFont="1" applyFill="1" applyAlignment="1" applyProtection="1">
      <alignment horizontal="center" vertical="center"/>
      <protection hidden="1"/>
    </xf>
    <xf numFmtId="3" fontId="55" fillId="0" borderId="20" xfId="55" applyNumberFormat="1" applyFont="1" applyBorder="1" applyAlignment="1" applyProtection="1">
      <alignment horizontal="center" vertical="center" wrapText="1"/>
      <protection locked="0"/>
    </xf>
    <xf numFmtId="0" fontId="41" fillId="0" borderId="20" xfId="55" applyFont="1" applyBorder="1" applyAlignment="1" applyProtection="1">
      <alignment horizontal="center" vertical="center" wrapText="1"/>
      <protection locked="0"/>
    </xf>
    <xf numFmtId="0" fontId="54" fillId="0" borderId="0" xfId="55" applyFont="1" applyAlignment="1" applyProtection="1">
      <alignment horizontal="center" vertical="center"/>
      <protection hidden="1"/>
    </xf>
    <xf numFmtId="0" fontId="31" fillId="0" borderId="0" xfId="55" applyFont="1" applyAlignment="1" applyProtection="1">
      <alignment vertical="center" wrapText="1"/>
      <protection/>
    </xf>
    <xf numFmtId="0" fontId="54" fillId="0" borderId="0" xfId="55" applyFont="1" applyFill="1" applyAlignment="1" applyProtection="1">
      <alignment horizontal="center" vertical="center"/>
      <protection hidden="1"/>
    </xf>
    <xf numFmtId="10" fontId="41" fillId="0" borderId="20" xfId="55" applyNumberFormat="1" applyFont="1" applyFill="1" applyBorder="1" applyAlignment="1" applyProtection="1">
      <alignment horizontal="center" vertical="center" wrapText="1"/>
      <protection locked="0"/>
    </xf>
    <xf numFmtId="0" fontId="46" fillId="0" borderId="0" xfId="55" applyFont="1" applyBorder="1" applyAlignment="1">
      <alignment vertical="center"/>
      <protection/>
    </xf>
    <xf numFmtId="49" fontId="42" fillId="0" borderId="22" xfId="55" applyNumberFormat="1" applyFont="1" applyBorder="1" applyAlignment="1" applyProtection="1">
      <alignment horizontal="center" vertical="center" wrapText="1"/>
      <protection locked="0"/>
    </xf>
    <xf numFmtId="49" fontId="42" fillId="0" borderId="21" xfId="55" applyNumberFormat="1" applyFont="1" applyBorder="1" applyAlignment="1" applyProtection="1">
      <alignment horizontal="center" vertical="center" wrapText="1"/>
      <protection locked="0"/>
    </xf>
    <xf numFmtId="49" fontId="42" fillId="0" borderId="23" xfId="55" applyNumberFormat="1" applyFont="1" applyBorder="1" applyAlignment="1" applyProtection="1">
      <alignment horizontal="center" vertical="center" wrapText="1"/>
      <protection locked="0"/>
    </xf>
    <xf numFmtId="0" fontId="49" fillId="0" borderId="0" xfId="55" applyFont="1" applyAlignment="1">
      <alignment vertical="center" wrapText="1"/>
      <protection/>
    </xf>
    <xf numFmtId="0" fontId="42" fillId="0" borderId="0" xfId="52" applyFont="1" applyAlignment="1">
      <alignment horizontal="center" vertical="center"/>
      <protection/>
    </xf>
    <xf numFmtId="0" fontId="51" fillId="0" borderId="0" xfId="55" applyFont="1">
      <alignment/>
      <protection/>
    </xf>
    <xf numFmtId="0" fontId="41" fillId="0" borderId="0" xfId="55" applyFont="1">
      <alignment/>
      <protection/>
    </xf>
  </cellXfs>
  <cellStyles count="66">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Logico" xfId="46"/>
    <cellStyle name="Comma" xfId="47"/>
    <cellStyle name="Migliaia (0)_3tabella15" xfId="48"/>
    <cellStyle name="Comma [0]" xfId="49"/>
    <cellStyle name="Migliaia 2" xfId="50"/>
    <cellStyle name="Neutrale" xfId="51"/>
    <cellStyle name="Normale 2" xfId="52"/>
    <cellStyle name="Normale 2 2 2" xfId="53"/>
    <cellStyle name="Normale 2 3" xfId="54"/>
    <cellStyle name="Normale 3" xfId="55"/>
    <cellStyle name="Normale 4" xfId="56"/>
    <cellStyle name="Normale 4 2" xfId="57"/>
    <cellStyle name="Normale 5" xfId="58"/>
    <cellStyle name="Normale 8" xfId="59"/>
    <cellStyle name="Normale_modello si2 raln_MODIFICATO_ALESSIO" xfId="60"/>
    <cellStyle name="Normale_PRINFEL98_modello si2 raln_MODIFICATO_ALESSIO 2" xfId="61"/>
    <cellStyle name="Nota" xfId="62"/>
    <cellStyle name="Output" xfId="63"/>
    <cellStyle name="Percent" xfId="64"/>
    <cellStyle name="Percentuale 2" xfId="65"/>
    <cellStyle name="Percentuale 2 2" xfId="66"/>
    <cellStyle name="Testo avviso" xfId="67"/>
    <cellStyle name="Testo descrittivo" xfId="68"/>
    <cellStyle name="Titolo" xfId="69"/>
    <cellStyle name="Titolo 1" xfId="70"/>
    <cellStyle name="Titolo 2" xfId="71"/>
    <cellStyle name="Titolo 3" xfId="72"/>
    <cellStyle name="Titolo 4" xfId="73"/>
    <cellStyle name="Totale" xfId="74"/>
    <cellStyle name="Valore non valido" xfId="75"/>
    <cellStyle name="Valore valido" xfId="76"/>
    <cellStyle name="Currency" xfId="77"/>
    <cellStyle name="Valuta (0)_3tabella15" xfId="78"/>
    <cellStyle name="Currency [0]" xfId="7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X:\STEFANIA%20TORRE\documenti\CONTO%20ANNUALE%20E%20RELAZIONE\Anno%202019\Conto%20Annuale\RALN_REGIONI%20E%20AUT_LOC_%20(CCNL%20NAZ_).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rv-areacomune\IGOP\Users\giovanni.crescenzi\AppData\Local\Microsoft\Windows\Temporary%20Internet%20Files\Content.Outlook\FEDXD73J\2017-04-20_RALN_Gianluca%20-%20excel%20vecchi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I_1"/>
      <sheetName val="COCOCO"/>
      <sheetName val="SI_1A(COMUNI-PROVINCE-CITTA_ME)"/>
      <sheetName val="SI_1A(UNIONE_COMUNI)"/>
      <sheetName val="SI_1A(COMUNITA_MONTANE)"/>
      <sheetName val="SI_1A_CONV"/>
      <sheetName val="t1"/>
      <sheetName val="t2"/>
      <sheetName val="t2A"/>
      <sheetName val="t3"/>
      <sheetName val="t4"/>
      <sheetName val="t5"/>
      <sheetName val="t6"/>
      <sheetName val="t7"/>
      <sheetName val="t8"/>
      <sheetName val="t9"/>
      <sheetName val="t10"/>
      <sheetName val="t11"/>
      <sheetName val="t12"/>
      <sheetName val="t13"/>
      <sheetName val="t14"/>
      <sheetName val="t15(1)"/>
      <sheetName val="t15(2)"/>
      <sheetName val="SICI(1)"/>
      <sheetName val="SICI(2)"/>
      <sheetName val="Tabella Riconciliazione"/>
      <sheetName val="Valori Medi"/>
      <sheetName val="Squadratura 1"/>
      <sheetName val="Squadratura 2"/>
      <sheetName val="Squadratura 3"/>
      <sheetName val="Squadratura 4"/>
      <sheetName val="Squadratura 7"/>
      <sheetName val="Incongruenze 1 e 11"/>
      <sheetName val="Incongruenza 2"/>
      <sheetName val="Incongruenze 3, 12 e 13"/>
      <sheetName val="Incongruenza 4 e controlli t14"/>
      <sheetName val="Incongruenza 5"/>
      <sheetName val="Incongruenza 6"/>
      <sheetName val="Incongruenza 7"/>
      <sheetName val="Incongruenza 8"/>
      <sheetName val="Incongruenza 10"/>
      <sheetName val="Incongruenza 14"/>
    </sheetNames>
    <sheetDataSet>
      <sheetData sheetId="6">
        <row r="1">
          <cell r="L1">
            <v>2019</v>
          </cell>
        </row>
        <row r="16">
          <cell r="AI16">
            <v>0</v>
          </cell>
          <cell r="AJ16">
            <v>0</v>
          </cell>
        </row>
        <row r="17">
          <cell r="AI17">
            <v>1</v>
          </cell>
          <cell r="AJ17">
            <v>0</v>
          </cell>
        </row>
        <row r="18">
          <cell r="AI18">
            <v>1</v>
          </cell>
          <cell r="AJ18">
            <v>0</v>
          </cell>
        </row>
        <row r="19">
          <cell r="AI19">
            <v>2</v>
          </cell>
          <cell r="AJ19">
            <v>4</v>
          </cell>
        </row>
        <row r="20">
          <cell r="AI20">
            <v>0</v>
          </cell>
          <cell r="AJ20">
            <v>1</v>
          </cell>
        </row>
        <row r="21">
          <cell r="AI21">
            <v>0</v>
          </cell>
          <cell r="AJ21">
            <v>0</v>
          </cell>
        </row>
        <row r="22">
          <cell r="AI22">
            <v>0</v>
          </cell>
          <cell r="AJ22">
            <v>0</v>
          </cell>
        </row>
        <row r="23">
          <cell r="AI23">
            <v>2</v>
          </cell>
          <cell r="AJ23">
            <v>0</v>
          </cell>
        </row>
        <row r="24">
          <cell r="AI24">
            <v>1</v>
          </cell>
          <cell r="AJ24">
            <v>3</v>
          </cell>
        </row>
        <row r="25">
          <cell r="AI25">
            <v>3</v>
          </cell>
          <cell r="AJ25">
            <v>1</v>
          </cell>
        </row>
        <row r="26">
          <cell r="AI26">
            <v>3</v>
          </cell>
          <cell r="AJ26">
            <v>2</v>
          </cell>
        </row>
        <row r="27">
          <cell r="AI27">
            <v>1</v>
          </cell>
          <cell r="AJ27">
            <v>3</v>
          </cell>
        </row>
        <row r="28">
          <cell r="AI28">
            <v>1</v>
          </cell>
          <cell r="AJ28">
            <v>0</v>
          </cell>
        </row>
        <row r="29">
          <cell r="AI29">
            <v>1</v>
          </cell>
          <cell r="AJ29">
            <v>0</v>
          </cell>
        </row>
        <row r="30">
          <cell r="AI30">
            <v>2</v>
          </cell>
          <cell r="AJ30">
            <v>1</v>
          </cell>
        </row>
        <row r="31">
          <cell r="AI31">
            <v>0</v>
          </cell>
          <cell r="AJ31">
            <v>0</v>
          </cell>
        </row>
        <row r="32">
          <cell r="AI32">
            <v>1</v>
          </cell>
          <cell r="AJ32">
            <v>1</v>
          </cell>
        </row>
        <row r="33">
          <cell r="AI33">
            <v>0</v>
          </cell>
          <cell r="AJ33">
            <v>0</v>
          </cell>
        </row>
        <row r="34">
          <cell r="AI34">
            <v>0</v>
          </cell>
          <cell r="AJ34">
            <v>1</v>
          </cell>
        </row>
        <row r="35">
          <cell r="AI35">
            <v>1</v>
          </cell>
          <cell r="AJ35">
            <v>0</v>
          </cell>
        </row>
        <row r="36">
          <cell r="AI36">
            <v>1</v>
          </cell>
          <cell r="AJ36">
            <v>1</v>
          </cell>
        </row>
        <row r="37">
          <cell r="AI37">
            <v>0</v>
          </cell>
          <cell r="AJ37">
            <v>0</v>
          </cell>
        </row>
        <row r="38">
          <cell r="AI38">
            <v>0</v>
          </cell>
          <cell r="AJ38">
            <v>0</v>
          </cell>
        </row>
        <row r="39">
          <cell r="AI39">
            <v>0</v>
          </cell>
          <cell r="AJ39">
            <v>0</v>
          </cell>
        </row>
        <row r="40">
          <cell r="AI40">
            <v>0</v>
          </cell>
          <cell r="AJ40">
            <v>1</v>
          </cell>
        </row>
        <row r="41">
          <cell r="AI41">
            <v>2</v>
          </cell>
          <cell r="AJ41">
            <v>1</v>
          </cell>
        </row>
        <row r="42">
          <cell r="AI42">
            <v>0</v>
          </cell>
          <cell r="AJ42">
            <v>0</v>
          </cell>
        </row>
        <row r="43">
          <cell r="AI43">
            <v>0</v>
          </cell>
          <cell r="AJ43">
            <v>0</v>
          </cell>
        </row>
        <row r="44">
          <cell r="AI44">
            <v>0</v>
          </cell>
          <cell r="AJ44">
            <v>0</v>
          </cell>
        </row>
        <row r="45">
          <cell r="AI45">
            <v>0</v>
          </cell>
          <cell r="AJ45">
            <v>0</v>
          </cell>
        </row>
        <row r="46">
          <cell r="AI46">
            <v>0</v>
          </cell>
          <cell r="AJ46">
            <v>0</v>
          </cell>
        </row>
        <row r="47">
          <cell r="AI47">
            <v>0</v>
          </cell>
          <cell r="AJ47">
            <v>0</v>
          </cell>
        </row>
      </sheetData>
      <sheetData sheetId="18">
        <row r="17">
          <cell r="AA17">
            <v>12</v>
          </cell>
        </row>
        <row r="18">
          <cell r="AA18">
            <v>12</v>
          </cell>
        </row>
        <row r="19">
          <cell r="AA19">
            <v>59.81</v>
          </cell>
        </row>
        <row r="20">
          <cell r="AA20">
            <v>12</v>
          </cell>
        </row>
        <row r="23">
          <cell r="AA23">
            <v>21.3</v>
          </cell>
        </row>
        <row r="24">
          <cell r="AA24">
            <v>48</v>
          </cell>
        </row>
        <row r="25">
          <cell r="AA25">
            <v>55</v>
          </cell>
        </row>
        <row r="26">
          <cell r="AA26">
            <v>60</v>
          </cell>
        </row>
        <row r="27">
          <cell r="AA27">
            <v>48</v>
          </cell>
        </row>
        <row r="28">
          <cell r="AA28">
            <v>12</v>
          </cell>
        </row>
        <row r="29">
          <cell r="AA29">
            <v>12</v>
          </cell>
        </row>
        <row r="30">
          <cell r="AA30">
            <v>36</v>
          </cell>
        </row>
        <row r="32">
          <cell r="AA32">
            <v>23.83</v>
          </cell>
        </row>
        <row r="34">
          <cell r="AA34">
            <v>12</v>
          </cell>
        </row>
        <row r="35">
          <cell r="AA35">
            <v>19</v>
          </cell>
        </row>
        <row r="36">
          <cell r="AA36">
            <v>24</v>
          </cell>
        </row>
        <row r="40">
          <cell r="AA40">
            <v>12</v>
          </cell>
        </row>
        <row r="41">
          <cell r="AA41">
            <v>27.22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15(1)"/>
      <sheetName val="t15(2)"/>
      <sheetName val="SICI(1)"/>
      <sheetName val="SICI(2)"/>
      <sheetName val="t1"/>
      <sheetName val="t12"/>
      <sheetName val="Foglio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07"/>
  <sheetViews>
    <sheetView showGridLines="0" tabSelected="1" zoomScale="80" zoomScaleNormal="80" workbookViewId="0" topLeftCell="A1">
      <selection activeCell="E29" sqref="E29"/>
    </sheetView>
  </sheetViews>
  <sheetFormatPr defaultColWidth="9.33203125" defaultRowHeight="10.5"/>
  <cols>
    <col min="1" max="2" width="10.83203125" style="108" customWidth="1"/>
    <col min="3" max="3" width="180.83203125" style="44" customWidth="1"/>
    <col min="4" max="4" width="2.83203125" style="44" customWidth="1"/>
    <col min="5" max="5" width="20.83203125" style="109" customWidth="1"/>
    <col min="6" max="6" width="50.83203125" style="43" customWidth="1"/>
    <col min="7" max="10" width="12" style="44" customWidth="1"/>
    <col min="11" max="13" width="12" style="44" hidden="1" customWidth="1"/>
    <col min="14" max="14" width="14.83203125" style="44" hidden="1" customWidth="1"/>
    <col min="15" max="16" width="12" style="44" customWidth="1"/>
    <col min="17" max="16384" width="9.33203125" style="44" customWidth="1"/>
  </cols>
  <sheetData>
    <row r="1" spans="1:8" s="5" customFormat="1" ht="45" customHeight="1" thickBot="1">
      <c r="A1" s="1" t="s">
        <v>0</v>
      </c>
      <c r="B1" s="1"/>
      <c r="C1" s="2"/>
      <c r="D1" s="2"/>
      <c r="E1" s="3"/>
      <c r="F1" s="4" t="s">
        <v>1</v>
      </c>
      <c r="H1" s="6" t="s">
        <v>2</v>
      </c>
    </row>
    <row r="2" spans="1:6" s="5" customFormat="1" ht="41.25" customHeight="1">
      <c r="A2" s="7" t="s">
        <v>3</v>
      </c>
      <c r="B2" s="7"/>
      <c r="C2" s="8"/>
      <c r="D2" s="9"/>
      <c r="E2" s="10"/>
      <c r="F2" s="11" t="str">
        <f>IF(AND(ISBLANK($E$23),AND(SUM('[1]t1'!$AI$16:$AJ$47)&gt;0,SUM('[1]t12'!$AA$16:$AA$47)&gt;6)),"Attenzione: è necessario compilare la domanda GEN195 !!!","OK")</f>
        <v>OK</v>
      </c>
    </row>
    <row r="3" spans="1:11" s="18" customFormat="1" ht="30" customHeight="1" thickBot="1">
      <c r="A3" s="12"/>
      <c r="B3" s="13"/>
      <c r="C3" s="14"/>
      <c r="D3" s="15"/>
      <c r="E3" s="16"/>
      <c r="F3" s="17"/>
      <c r="K3" s="19"/>
    </row>
    <row r="4" spans="1:11" s="5" customFormat="1" ht="16.5" customHeight="1">
      <c r="A4" s="20"/>
      <c r="B4" s="20"/>
      <c r="C4" s="21"/>
      <c r="D4" s="21"/>
      <c r="E4" s="21"/>
      <c r="F4" s="22" t="s">
        <v>4</v>
      </c>
      <c r="K4" s="19"/>
    </row>
    <row r="5" spans="3:6" s="5" customFormat="1" ht="20.25" customHeight="1" thickBot="1">
      <c r="C5" s="23" t="s">
        <v>5</v>
      </c>
      <c r="F5" s="24"/>
    </row>
    <row r="6" spans="1:6" s="29" customFormat="1" ht="20.25">
      <c r="A6" s="25" t="s">
        <v>6</v>
      </c>
      <c r="B6" s="25"/>
      <c r="C6" s="26"/>
      <c r="D6" s="27"/>
      <c r="E6" s="27"/>
      <c r="F6" s="28" t="str">
        <f>IF(AND(ISBLANK(E17),ISBLANK(E19),ISBLANK(E21)),"OK",IF(AND(OR(ISBLANK(E17),YEAR(E17)&gt;'[1]t1'!L1-1),OR(ISBLANK(E19),YEAR(E19)&gt;'[1]t1'!L1-1),OR(ISBLANK(E21),YEAR(E21)&gt;'[1]t1'!L1-1)),"OK","Attenzione: almeno una data di certificazione è antececedente l'anno "&amp;'[1]t1'!L1&amp;", è necessario giustificare"))</f>
        <v>OK</v>
      </c>
    </row>
    <row r="7" spans="1:6" s="29" customFormat="1" ht="11.25" customHeight="1">
      <c r="A7" s="30"/>
      <c r="B7" s="30"/>
      <c r="C7" s="31"/>
      <c r="D7" s="31"/>
      <c r="E7" s="32"/>
      <c r="F7" s="33"/>
    </row>
    <row r="8" spans="1:14" s="29" customFormat="1" ht="30.75" customHeight="1">
      <c r="A8" s="34"/>
      <c r="B8" s="34"/>
      <c r="C8" s="35" t="s">
        <v>7</v>
      </c>
      <c r="F8" s="33"/>
      <c r="N8" s="36" t="s">
        <v>8</v>
      </c>
    </row>
    <row r="9" spans="1:14" s="29" customFormat="1" ht="30.75" customHeight="1" thickBot="1">
      <c r="A9" s="34"/>
      <c r="B9" s="34"/>
      <c r="C9" s="31"/>
      <c r="D9" s="31"/>
      <c r="E9" s="37"/>
      <c r="F9" s="38"/>
      <c r="N9" s="39">
        <f>(COUNTIF(E:E,"&lt;&gt;"&amp;"")+COUNTIF(C104,"&lt;&gt;"&amp;"")+COUNTIF(C107,"&lt;&gt;"&amp;""))</f>
        <v>34</v>
      </c>
    </row>
    <row r="10" spans="1:5" ht="3.75" customHeight="1">
      <c r="A10" s="40"/>
      <c r="B10" s="40"/>
      <c r="C10" s="41"/>
      <c r="D10" s="40"/>
      <c r="E10" s="42"/>
    </row>
    <row r="11" spans="1:14" s="49" customFormat="1" ht="30" customHeight="1">
      <c r="A11" s="45" t="s">
        <v>9</v>
      </c>
      <c r="B11" s="45"/>
      <c r="C11" s="46" t="s">
        <v>10</v>
      </c>
      <c r="D11" s="45"/>
      <c r="E11" s="47"/>
      <c r="F11" s="48"/>
      <c r="K11" s="36" t="s">
        <v>11</v>
      </c>
      <c r="L11" s="36" t="s">
        <v>12</v>
      </c>
      <c r="M11" s="36" t="s">
        <v>13</v>
      </c>
      <c r="N11" s="36" t="s">
        <v>14</v>
      </c>
    </row>
    <row r="12" spans="1:14" s="49" customFormat="1" ht="3.75" customHeight="1">
      <c r="A12" s="50"/>
      <c r="B12" s="50"/>
      <c r="C12" s="50"/>
      <c r="D12" s="50"/>
      <c r="E12" s="51"/>
      <c r="F12" s="48"/>
      <c r="K12" s="52"/>
      <c r="L12" s="52"/>
      <c r="M12" s="52"/>
      <c r="N12" s="52"/>
    </row>
    <row r="13" spans="1:14" s="49" customFormat="1" ht="30" customHeight="1">
      <c r="A13" s="53" t="s">
        <v>15</v>
      </c>
      <c r="B13" s="54" t="s">
        <v>16</v>
      </c>
      <c r="C13" s="48" t="s">
        <v>17</v>
      </c>
      <c r="E13" s="55" t="s">
        <v>18</v>
      </c>
      <c r="F13" s="56">
        <f>IF(AND(LEN(E13)=1,OR(UPPER(E13)="N",UPPER(E13)="S")),"",IF(ISBLANK(E13),"","  Errore ! Inserire S o N"))</f>
      </c>
      <c r="K13" s="57" t="str">
        <f>LEFT(A13,3)</f>
        <v>GEN</v>
      </c>
      <c r="L13" s="57" t="str">
        <f>RIGHT(A13,3)</f>
        <v>172</v>
      </c>
      <c r="M13" s="57" t="str">
        <f>B13</f>
        <v>FLAG</v>
      </c>
      <c r="N13" s="58" t="str">
        <f>IF(AND(LEN(E13)=1,OR(UPPER(E13)="N",UPPER(E13)="S")),UPPER(E13),"")</f>
        <v>S</v>
      </c>
    </row>
    <row r="14" spans="1:6" s="49" customFormat="1" ht="3.75" customHeight="1">
      <c r="A14" s="53"/>
      <c r="B14" s="53"/>
      <c r="C14" s="50"/>
      <c r="D14" s="50"/>
      <c r="E14" s="59"/>
      <c r="F14" s="60"/>
    </row>
    <row r="15" spans="1:14" s="49" customFormat="1" ht="30" customHeight="1">
      <c r="A15" s="53" t="s">
        <v>19</v>
      </c>
      <c r="B15" s="54" t="s">
        <v>16</v>
      </c>
      <c r="C15" s="48" t="s">
        <v>20</v>
      </c>
      <c r="E15" s="55" t="s">
        <v>21</v>
      </c>
      <c r="F15" s="56">
        <f>IF(AND(LEN(E15)=1,OR(UPPER(E15)="N",UPPER(E15)="S")),"",IF(ISBLANK(E15),"","  Errore ! Inserire S o N"))</f>
      </c>
      <c r="K15" s="57" t="str">
        <f>LEFT(A15,3)</f>
        <v>GEN</v>
      </c>
      <c r="L15" s="57" t="str">
        <f>RIGHT(A15,3)</f>
        <v>207</v>
      </c>
      <c r="M15" s="57" t="str">
        <f>B15</f>
        <v>FLAG</v>
      </c>
      <c r="N15" s="58" t="str">
        <f>IF(AND(LEN(E15)=1,OR(UPPER(E15)="N",UPPER(E15)="S")),UPPER(E15),"")</f>
        <v>N</v>
      </c>
    </row>
    <row r="16" spans="1:6" s="49" customFormat="1" ht="3.75" customHeight="1">
      <c r="A16" s="53"/>
      <c r="B16" s="53"/>
      <c r="C16" s="50"/>
      <c r="D16" s="50"/>
      <c r="E16" s="59"/>
      <c r="F16" s="60"/>
    </row>
    <row r="17" spans="1:14" s="49" customFormat="1" ht="30" customHeight="1">
      <c r="A17" s="53" t="s">
        <v>22</v>
      </c>
      <c r="B17" s="54" t="s">
        <v>23</v>
      </c>
      <c r="C17" s="48" t="s">
        <v>24</v>
      </c>
      <c r="E17" s="61"/>
      <c r="F17" s="56">
        <f ca="1">IF(ISBLANK(E17),"",IF(AND(E17&gt;=DATE('[1]t1'!$L$1-2,1,1),E17&lt;=TODAY()),"","Digitare una data non anteriore al 1 Gennaio "&amp;'[1]t1'!$L$1-1&amp;" (gg/mm/aaaa)"))</f>
      </c>
      <c r="K17" s="57" t="str">
        <f>LEFT(A17,3)</f>
        <v>GEN</v>
      </c>
      <c r="L17" s="57" t="str">
        <f>RIGHT(A17,3)</f>
        <v>353</v>
      </c>
      <c r="M17" s="57" t="str">
        <f>B17</f>
        <v>DATE</v>
      </c>
      <c r="N17" s="62">
        <f ca="1">IF(AND(E17&gt;=DATE(2018,1,1),E17&lt;=TODAY()),"'"&amp;DAY(E17)&amp;"/"&amp;MONTH(E17)&amp;"/"&amp;YEAR(E17),"")</f>
      </c>
    </row>
    <row r="18" spans="1:9" s="49" customFormat="1" ht="3.75" customHeight="1">
      <c r="A18" s="53"/>
      <c r="B18" s="63"/>
      <c r="C18" s="50"/>
      <c r="D18" s="50"/>
      <c r="E18" s="59"/>
      <c r="F18" s="56"/>
      <c r="H18" s="64"/>
      <c r="I18" s="65"/>
    </row>
    <row r="19" spans="1:14" s="49" customFormat="1" ht="30" customHeight="1">
      <c r="A19" s="53" t="s">
        <v>25</v>
      </c>
      <c r="B19" s="54" t="s">
        <v>23</v>
      </c>
      <c r="C19" s="48" t="s">
        <v>26</v>
      </c>
      <c r="E19" s="61"/>
      <c r="F19" s="56">
        <f ca="1">IF(ISBLANK(E19),"",IF(AND(E19&gt;=DATE('[1]t1'!$L$1-2,1,1),E19&lt;=TODAY()),"","Digitare una data non anteriore al 1 Gennaio "&amp;'[1]t1'!$L$1-1&amp;" (gg/mm/aaaa)"))</f>
      </c>
      <c r="K19" s="57" t="str">
        <f>LEFT(A19,3)</f>
        <v>GEN</v>
      </c>
      <c r="L19" s="57" t="str">
        <f>RIGHT(A19,3)</f>
        <v>354</v>
      </c>
      <c r="M19" s="57" t="str">
        <f>B19</f>
        <v>DATE</v>
      </c>
      <c r="N19" s="62">
        <f ca="1">IF(AND(E19&gt;=DATE(2018,1,1),E19&lt;=TODAY()),"'"&amp;DAY(E19)&amp;"/"&amp;MONTH(E19)&amp;"/"&amp;YEAR(E19),"")</f>
      </c>
    </row>
    <row r="20" spans="1:14" s="49" customFormat="1" ht="3.75" customHeight="1">
      <c r="A20" s="53"/>
      <c r="B20" s="54"/>
      <c r="C20" s="48"/>
      <c r="E20" s="66"/>
      <c r="F20" s="56"/>
      <c r="K20" s="57"/>
      <c r="L20" s="57"/>
      <c r="M20" s="57"/>
      <c r="N20" s="62"/>
    </row>
    <row r="21" spans="1:14" s="49" customFormat="1" ht="30" customHeight="1">
      <c r="A21" s="53" t="s">
        <v>27</v>
      </c>
      <c r="B21" s="54" t="s">
        <v>23</v>
      </c>
      <c r="C21" s="48" t="s">
        <v>28</v>
      </c>
      <c r="E21" s="61">
        <v>43542</v>
      </c>
      <c r="F21" s="56">
        <f ca="1">IF(ISBLANK(E21),"",IF(AND(E21&gt;=DATE('[1]t1'!$L$1-2,1,1),E21&lt;=TODAY()),"","Digitare una data non anteriore al 1 Gennaio "&amp;'[1]t1'!$L$1-1&amp;" (gg/mm/aaaa)"))</f>
      </c>
      <c r="K21" s="57" t="str">
        <f>LEFT(A21,3)</f>
        <v>GEN</v>
      </c>
      <c r="L21" s="57" t="str">
        <f>RIGHT(A21,3)</f>
        <v>355</v>
      </c>
      <c r="M21" s="57" t="str">
        <f>B21</f>
        <v>DATE</v>
      </c>
      <c r="N21" s="62" t="str">
        <f ca="1">IF(AND(E21&gt;=DATE(2018,1,1),E21&lt;=TODAY()),"'"&amp;DAY(E21)&amp;"/"&amp;MONTH(E21)&amp;"/"&amp;YEAR(E21),"")</f>
        <v>'18/3/2019</v>
      </c>
    </row>
    <row r="22" spans="1:9" s="49" customFormat="1" ht="3.75" customHeight="1">
      <c r="A22" s="53"/>
      <c r="B22" s="63"/>
      <c r="C22" s="50"/>
      <c r="D22" s="50"/>
      <c r="E22" s="59"/>
      <c r="F22" s="48"/>
      <c r="H22" s="64"/>
      <c r="I22" s="65"/>
    </row>
    <row r="23" spans="1:14" s="49" customFormat="1" ht="30" customHeight="1">
      <c r="A23" s="53" t="s">
        <v>29</v>
      </c>
      <c r="B23" s="54" t="s">
        <v>30</v>
      </c>
      <c r="C23" s="48" t="s">
        <v>31</v>
      </c>
      <c r="E23" s="67">
        <v>0</v>
      </c>
      <c r="F23" s="56">
        <f>IF(AND(SUM(E17:E21)&gt;0,F6="ok",E23&gt;0),"Attenzione, dato incoerente",IF(ISBLANK(E23),"",IF(ISNUMBER(E23),IF(E23-INT(E23)=0,"","  Errore ! Inserire un numero intero senza decimali"),"  Errore ! Inserire un numero intero senza decimali")))</f>
      </c>
      <c r="K23" s="57" t="str">
        <f>LEFT(A23,3)</f>
        <v>GEN</v>
      </c>
      <c r="L23" s="57" t="str">
        <f>RIGHT(A23,3)</f>
        <v>195</v>
      </c>
      <c r="M23" s="57" t="str">
        <f>B23</f>
        <v>INT</v>
      </c>
      <c r="N23" s="58">
        <f>IF(ISNUMBER(E23),ROUND(E23,0),"")</f>
        <v>0</v>
      </c>
    </row>
    <row r="24" spans="1:6" s="49" customFormat="1" ht="3.75" customHeight="1">
      <c r="A24" s="68"/>
      <c r="B24" s="68"/>
      <c r="C24" s="50"/>
      <c r="D24" s="50"/>
      <c r="E24" s="51"/>
      <c r="F24" s="60"/>
    </row>
    <row r="25" spans="1:6" s="49" customFormat="1" ht="30" customHeight="1">
      <c r="A25" s="45" t="s">
        <v>32</v>
      </c>
      <c r="B25" s="45"/>
      <c r="C25" s="46" t="s">
        <v>33</v>
      </c>
      <c r="D25" s="45"/>
      <c r="E25" s="47"/>
      <c r="F25" s="60"/>
    </row>
    <row r="26" spans="1:6" s="49" customFormat="1" ht="3.75" customHeight="1">
      <c r="A26" s="50"/>
      <c r="B26" s="50"/>
      <c r="C26" s="50"/>
      <c r="D26" s="50"/>
      <c r="E26" s="51"/>
      <c r="F26" s="60"/>
    </row>
    <row r="27" spans="1:14" s="49" customFormat="1" ht="30" customHeight="1">
      <c r="A27" s="69" t="s">
        <v>34</v>
      </c>
      <c r="B27" s="70" t="s">
        <v>30</v>
      </c>
      <c r="C27" s="71" t="s">
        <v>117</v>
      </c>
      <c r="D27" s="72"/>
      <c r="E27" s="73">
        <v>213222</v>
      </c>
      <c r="F27" s="74">
        <f>IF(ISBLANK(E27),"",IF(ISNUMBER(E27),IF(E27-INT(E27)=0,"","  Errore ! Inserire un numero intero senza decimali"),"  Errore ! Inserire un numero intero senza decimali"))</f>
      </c>
      <c r="G27" s="75"/>
      <c r="H27" s="75"/>
      <c r="I27" s="75"/>
      <c r="J27" s="75"/>
      <c r="K27" s="58" t="str">
        <f>LEFT(A27,3)</f>
        <v>LEG</v>
      </c>
      <c r="L27" s="58" t="str">
        <f>RIGHT(A27,3)</f>
        <v>397</v>
      </c>
      <c r="M27" s="58" t="str">
        <f>B27</f>
        <v>INT</v>
      </c>
      <c r="N27" s="58">
        <f>IF(ISNUMBER(E27),ROUND(E27,0),"")</f>
        <v>213222</v>
      </c>
    </row>
    <row r="28" spans="1:6" s="49" customFormat="1" ht="3.75" customHeight="1">
      <c r="A28" s="69"/>
      <c r="B28" s="69"/>
      <c r="C28" s="76"/>
      <c r="D28" s="50"/>
      <c r="E28" s="59"/>
      <c r="F28" s="60"/>
    </row>
    <row r="29" spans="1:14" s="49" customFormat="1" ht="30" customHeight="1">
      <c r="A29" s="69" t="s">
        <v>35</v>
      </c>
      <c r="B29" s="70" t="s">
        <v>30</v>
      </c>
      <c r="C29" s="71" t="s">
        <v>36</v>
      </c>
      <c r="D29" s="72"/>
      <c r="E29" s="73">
        <v>213222</v>
      </c>
      <c r="F29" s="74">
        <f>IF(ISBLANK(E29),"",IF(ISNUMBER(E29),IF(E29-INT(E29)=0,"","  Errore ! Inserire un numero intero senza decimali"),"  Errore ! Inserire un numero intero senza decimali"))</f>
      </c>
      <c r="G29" s="75"/>
      <c r="H29" s="75"/>
      <c r="I29" s="75"/>
      <c r="J29" s="75"/>
      <c r="K29" s="58" t="str">
        <f>LEFT(A29,3)</f>
        <v>LEG</v>
      </c>
      <c r="L29" s="58" t="str">
        <f>RIGHT(A29,3)</f>
        <v>360</v>
      </c>
      <c r="M29" s="58" t="str">
        <f>B29</f>
        <v>INT</v>
      </c>
      <c r="N29" s="58">
        <f>IF(ISNUMBER(E29),ROUND(E29,0),"")</f>
        <v>213222</v>
      </c>
    </row>
    <row r="30" spans="1:6" s="49" customFormat="1" ht="3.75" customHeight="1">
      <c r="A30" s="69"/>
      <c r="B30" s="69"/>
      <c r="C30" s="76"/>
      <c r="D30" s="50"/>
      <c r="E30" s="59"/>
      <c r="F30" s="60"/>
    </row>
    <row r="31" spans="1:14" s="49" customFormat="1" ht="30" customHeight="1">
      <c r="A31" s="69" t="s">
        <v>37</v>
      </c>
      <c r="B31" s="70" t="s">
        <v>30</v>
      </c>
      <c r="C31" s="71" t="s">
        <v>38</v>
      </c>
      <c r="D31" s="72"/>
      <c r="E31" s="73">
        <v>7500</v>
      </c>
      <c r="F31" s="74">
        <f>IF(ISBLANK(E31),"",IF(ISNUMBER(E31),IF(E31-INT(E31)=0,"","  Errore ! Inserire un numero intero senza decimali"),"  Errore ! Inserire un numero intero senza decimali"))</f>
      </c>
      <c r="G31" s="75"/>
      <c r="H31" s="75"/>
      <c r="I31" s="75"/>
      <c r="J31" s="75"/>
      <c r="K31" s="58" t="str">
        <f>LEFT(A31,3)</f>
        <v>LEG</v>
      </c>
      <c r="L31" s="58" t="str">
        <f>RIGHT(A31,3)</f>
        <v>399</v>
      </c>
      <c r="M31" s="58" t="str">
        <f>B31</f>
        <v>INT</v>
      </c>
      <c r="N31" s="58">
        <f>IF(ISNUMBER(E31),ROUND(E31,0),"")</f>
        <v>7500</v>
      </c>
    </row>
    <row r="32" spans="1:14" s="75" customFormat="1" ht="3.75" customHeight="1">
      <c r="A32" s="69"/>
      <c r="B32" s="70"/>
      <c r="C32" s="71"/>
      <c r="D32" s="77"/>
      <c r="E32" s="78"/>
      <c r="F32" s="56"/>
      <c r="G32" s="49"/>
      <c r="H32" s="49"/>
      <c r="I32" s="49"/>
      <c r="J32" s="49"/>
      <c r="K32" s="57"/>
      <c r="L32" s="57"/>
      <c r="M32" s="57"/>
      <c r="N32" s="58"/>
    </row>
    <row r="33" spans="1:14" s="49" customFormat="1" ht="30" customHeight="1">
      <c r="A33" s="69" t="s">
        <v>39</v>
      </c>
      <c r="B33" s="70" t="s">
        <v>30</v>
      </c>
      <c r="C33" s="71" t="s">
        <v>40</v>
      </c>
      <c r="D33" s="72"/>
      <c r="E33" s="73">
        <v>4612</v>
      </c>
      <c r="F33" s="74">
        <f>IF(ISBLANK(E33),"",IF(ISNUMBER(E33),IF(E33-INT(E33)=0,"","  Errore ! Inserire un numero intero senza decimali"),"  Errore ! Inserire un numero intero senza decimali"))</f>
      </c>
      <c r="G33" s="75"/>
      <c r="H33" s="75"/>
      <c r="I33" s="75"/>
      <c r="J33" s="75"/>
      <c r="K33" s="58" t="str">
        <f>LEFT(A33,3)</f>
        <v>LEG</v>
      </c>
      <c r="L33" s="58" t="str">
        <f>RIGHT(A33,3)</f>
        <v>398</v>
      </c>
      <c r="M33" s="58" t="str">
        <f>B33</f>
        <v>INT</v>
      </c>
      <c r="N33" s="58">
        <f>IF(ISNUMBER(E33),ROUND(E33,0),"")</f>
        <v>4612</v>
      </c>
    </row>
    <row r="34" spans="1:6" s="49" customFormat="1" ht="3.75" customHeight="1">
      <c r="A34" s="69"/>
      <c r="B34" s="69"/>
      <c r="C34" s="76"/>
      <c r="D34" s="50"/>
      <c r="E34" s="59"/>
      <c r="F34" s="60"/>
    </row>
    <row r="35" spans="1:14" s="75" customFormat="1" ht="30" customHeight="1">
      <c r="A35" s="69" t="s">
        <v>41</v>
      </c>
      <c r="B35" s="70" t="s">
        <v>30</v>
      </c>
      <c r="C35" s="71" t="s">
        <v>42</v>
      </c>
      <c r="D35" s="77"/>
      <c r="E35" s="73">
        <v>49640</v>
      </c>
      <c r="F35" s="56">
        <f>IF(ISBLANK(E35),"",IF(ISNUMBER(E35),IF(E35-INT(E35)=0,"","  Errore ! Inserire un numero intero senza decimali"),"  Errore ! Inserire un numero intero senza decimali"))</f>
      </c>
      <c r="G35" s="49"/>
      <c r="H35" s="49"/>
      <c r="I35" s="49"/>
      <c r="J35" s="49"/>
      <c r="K35" s="57" t="str">
        <f>LEFT(A35,3)</f>
        <v>LEG</v>
      </c>
      <c r="L35" s="57" t="str">
        <f>RIGHT(A35,3)</f>
        <v>362</v>
      </c>
      <c r="M35" s="57" t="str">
        <f>B35</f>
        <v>INT</v>
      </c>
      <c r="N35" s="58">
        <f>IF(ISNUMBER(E35),ROUND(E35,0),"")</f>
        <v>49640</v>
      </c>
    </row>
    <row r="36" spans="1:14" s="75" customFormat="1" ht="3.75" customHeight="1">
      <c r="A36" s="69"/>
      <c r="B36" s="70"/>
      <c r="C36" s="71"/>
      <c r="D36" s="77"/>
      <c r="E36" s="78"/>
      <c r="F36" s="56"/>
      <c r="G36" s="49"/>
      <c r="H36" s="49"/>
      <c r="I36" s="49"/>
      <c r="J36" s="49"/>
      <c r="K36" s="57"/>
      <c r="L36" s="57"/>
      <c r="M36" s="57"/>
      <c r="N36" s="58"/>
    </row>
    <row r="37" spans="1:14" s="49" customFormat="1" ht="30" customHeight="1">
      <c r="A37" s="69" t="s">
        <v>43</v>
      </c>
      <c r="B37" s="70" t="s">
        <v>30</v>
      </c>
      <c r="C37" s="71" t="s">
        <v>44</v>
      </c>
      <c r="D37" s="77"/>
      <c r="E37" s="73">
        <v>0</v>
      </c>
      <c r="F37" s="56">
        <f>IF(ISBLANK(E37),"",IF(ISNUMBER(E37),IF(E37-INT(E37)=0,"","  Errore ! Inserire un numero intero senza decimali"),"  Errore ! Inserire un numero intero senza decimali"))</f>
      </c>
      <c r="G37" s="75"/>
      <c r="H37" s="75"/>
      <c r="I37" s="75"/>
      <c r="J37" s="75"/>
      <c r="K37" s="58" t="str">
        <f>LEFT(A37,3)</f>
        <v>LEG</v>
      </c>
      <c r="L37" s="58" t="str">
        <f>RIGHT(A37,3)</f>
        <v>364</v>
      </c>
      <c r="M37" s="58" t="str">
        <f>B37</f>
        <v>INT</v>
      </c>
      <c r="N37" s="58">
        <f>IF(ISNUMBER(E37),ROUND(E37,0),"")</f>
        <v>0</v>
      </c>
    </row>
    <row r="38" spans="1:14" s="75" customFormat="1" ht="3.75" customHeight="1">
      <c r="A38" s="69"/>
      <c r="B38" s="69"/>
      <c r="C38" s="76"/>
      <c r="D38" s="79"/>
      <c r="E38" s="80"/>
      <c r="F38" s="60"/>
      <c r="G38" s="49"/>
      <c r="H38" s="49"/>
      <c r="I38" s="49"/>
      <c r="J38" s="49"/>
      <c r="K38" s="49"/>
      <c r="L38" s="49"/>
      <c r="M38" s="49"/>
      <c r="N38" s="49"/>
    </row>
    <row r="39" spans="1:14" s="49" customFormat="1" ht="30" customHeight="1">
      <c r="A39" s="69" t="s">
        <v>45</v>
      </c>
      <c r="B39" s="70" t="s">
        <v>30</v>
      </c>
      <c r="C39" s="71" t="s">
        <v>46</v>
      </c>
      <c r="E39" s="81"/>
      <c r="F39" s="82">
        <f>IF(ISBLANK(E39),"",IF(ISNUMBER(E39),IF(E39-INT(E39)=0,"","  Errore ! Inserire un numero intero senza decimali"),"  Errore ! Inserire un numero intero senza decimali"))</f>
      </c>
      <c r="K39" s="57" t="str">
        <f>LEFT(A39,3)</f>
        <v>LEG</v>
      </c>
      <c r="L39" s="57" t="str">
        <f>RIGHT(A39,3)</f>
        <v>265</v>
      </c>
      <c r="M39" s="57" t="str">
        <f>B39</f>
        <v>INT</v>
      </c>
      <c r="N39" s="58">
        <f>IF(ISNUMBER(E39),ROUND(E39,0),"")</f>
      </c>
    </row>
    <row r="40" spans="1:9" s="49" customFormat="1" ht="3.75" customHeight="1">
      <c r="A40" s="68"/>
      <c r="B40" s="63"/>
      <c r="C40" s="50"/>
      <c r="D40" s="50"/>
      <c r="E40" s="51"/>
      <c r="F40" s="48"/>
      <c r="H40" s="64"/>
      <c r="I40" s="65"/>
    </row>
    <row r="41" spans="1:9" s="49" customFormat="1" ht="30" customHeight="1">
      <c r="A41" s="45" t="s">
        <v>47</v>
      </c>
      <c r="B41" s="45"/>
      <c r="C41" s="46" t="s">
        <v>48</v>
      </c>
      <c r="D41" s="83"/>
      <c r="E41" s="84"/>
      <c r="F41" s="48"/>
      <c r="H41" s="64"/>
      <c r="I41" s="65"/>
    </row>
    <row r="42" spans="1:9" s="49" customFormat="1" ht="3.75" customHeight="1">
      <c r="A42" s="79"/>
      <c r="B42" s="85"/>
      <c r="C42" s="79"/>
      <c r="D42" s="86"/>
      <c r="E42" s="87"/>
      <c r="F42" s="48"/>
      <c r="H42" s="64"/>
      <c r="I42" s="65"/>
    </row>
    <row r="43" spans="1:14" s="91" customFormat="1" ht="30" customHeight="1">
      <c r="A43" s="88" t="s">
        <v>49</v>
      </c>
      <c r="B43" s="89" t="s">
        <v>16</v>
      </c>
      <c r="C43" s="90" t="s">
        <v>50</v>
      </c>
      <c r="E43" s="92"/>
      <c r="F43" s="93">
        <f>IF(AND(LEN(E43)=1,OR(UPPER(E43)="N",UPPER(E43)="S")),"",IF(ISBLANK(E43),"","  Errore ! Inserire S o N"))</f>
      </c>
      <c r="K43" s="94" t="str">
        <f>LEFT(A43,3)</f>
        <v>02P</v>
      </c>
      <c r="L43" s="94" t="str">
        <f>RIGHT(A43,3)</f>
        <v>400</v>
      </c>
      <c r="M43" s="94" t="str">
        <f>B43</f>
        <v>FLAG</v>
      </c>
      <c r="N43" s="95">
        <f>IF(AND(LEN(E43)=1,OR(UPPER(E43)="N",UPPER(E43)="S")),UPPER(E43),"")</f>
      </c>
    </row>
    <row r="44" spans="1:6" s="49" customFormat="1" ht="3.75" customHeight="1">
      <c r="A44" s="53"/>
      <c r="B44" s="53"/>
      <c r="C44" s="50"/>
      <c r="D44" s="50"/>
      <c r="E44" s="59"/>
      <c r="F44" s="60"/>
    </row>
    <row r="45" spans="1:6" s="49" customFormat="1" ht="30" customHeight="1">
      <c r="A45" s="45" t="s">
        <v>51</v>
      </c>
      <c r="B45" s="45"/>
      <c r="C45" s="46" t="s">
        <v>52</v>
      </c>
      <c r="D45" s="45"/>
      <c r="E45" s="47"/>
      <c r="F45" s="60"/>
    </row>
    <row r="46" spans="1:6" s="49" customFormat="1" ht="3.75" customHeight="1">
      <c r="A46" s="50"/>
      <c r="B46" s="50"/>
      <c r="C46" s="50"/>
      <c r="D46" s="50"/>
      <c r="E46" s="51"/>
      <c r="F46" s="60"/>
    </row>
    <row r="47" spans="1:14" s="49" customFormat="1" ht="30" customHeight="1">
      <c r="A47" s="69" t="s">
        <v>53</v>
      </c>
      <c r="B47" s="89" t="s">
        <v>30</v>
      </c>
      <c r="C47" s="90" t="s">
        <v>54</v>
      </c>
      <c r="D47" s="77"/>
      <c r="E47" s="96">
        <v>6</v>
      </c>
      <c r="F47" s="56">
        <f>IF(ISBLANK(E47),"",IF(ISNUMBER(E47),IF(E47-INT(E47)=0,"","  Errore ! Inserire un numero intero senza decimali"),"  Errore ! Inserire un numero intero senza decimali"))</f>
      </c>
      <c r="K47" s="57" t="str">
        <f>LEFT(A47,3)</f>
        <v>ORG</v>
      </c>
      <c r="L47" s="57" t="str">
        <f>RIGHT(A47,3)</f>
        <v>365</v>
      </c>
      <c r="M47" s="57" t="str">
        <f>B47</f>
        <v>INT</v>
      </c>
      <c r="N47" s="58">
        <f>IF(ISNUMBER(E47),ROUND(E47,0),"")</f>
        <v>6</v>
      </c>
    </row>
    <row r="48" spans="1:6" s="49" customFormat="1" ht="3.75" customHeight="1">
      <c r="A48" s="53"/>
      <c r="B48" s="53"/>
      <c r="C48" s="50"/>
      <c r="D48" s="50"/>
      <c r="E48" s="59"/>
      <c r="F48" s="60"/>
    </row>
    <row r="49" spans="1:14" s="49" customFormat="1" ht="30" customHeight="1">
      <c r="A49" s="53" t="s">
        <v>55</v>
      </c>
      <c r="B49" s="54" t="s">
        <v>30</v>
      </c>
      <c r="C49" s="48" t="s">
        <v>56</v>
      </c>
      <c r="E49" s="81">
        <v>1</v>
      </c>
      <c r="F49" s="56">
        <f>IF(ISBLANK(E49),"",IF(ISNUMBER(E49),IF(E49-INT(E49)=0,"","  Errore ! Inserire un numero intero senza decimali"),"  Errore ! Inserire un numero intero senza decimali"))</f>
      </c>
      <c r="K49" s="57" t="str">
        <f>LEFT(A49,3)</f>
        <v>ORG</v>
      </c>
      <c r="L49" s="57" t="str">
        <f>RIGHT(A49,3)</f>
        <v>145</v>
      </c>
      <c r="M49" s="57" t="str">
        <f>B49</f>
        <v>INT</v>
      </c>
      <c r="N49" s="58">
        <f>IF(ISNUMBER(E49),ROUND(E49,0),"")</f>
        <v>1</v>
      </c>
    </row>
    <row r="50" spans="1:6" s="49" customFormat="1" ht="3.75" customHeight="1">
      <c r="A50" s="68"/>
      <c r="B50" s="68"/>
      <c r="C50" s="50"/>
      <c r="D50" s="50"/>
      <c r="E50" s="59"/>
      <c r="F50" s="60"/>
    </row>
    <row r="51" spans="1:14" s="49" customFormat="1" ht="30" customHeight="1">
      <c r="A51" s="53" t="s">
        <v>57</v>
      </c>
      <c r="B51" s="54" t="s">
        <v>30</v>
      </c>
      <c r="C51" s="48" t="s">
        <v>58</v>
      </c>
      <c r="E51" s="81">
        <v>1</v>
      </c>
      <c r="F51" s="56">
        <f>IF(ISBLANK(E51),"",IF(ISNUMBER(E51),IF(E51-INT(E51)=0,"","  Errore ! Inserire un numero intero senza decimali"),"  Errore ! Inserire un numero intero senza decimali"))</f>
      </c>
      <c r="K51" s="57" t="str">
        <f>LEFT(A51,3)</f>
        <v>ORG</v>
      </c>
      <c r="L51" s="57" t="str">
        <f>RIGHT(A51,3)</f>
        <v>160</v>
      </c>
      <c r="M51" s="57" t="str">
        <f>B51</f>
        <v>INT</v>
      </c>
      <c r="N51" s="58">
        <f>IF(ISNUMBER(E51),ROUND(E51,0),"")</f>
        <v>1</v>
      </c>
    </row>
    <row r="52" spans="1:6" s="49" customFormat="1" ht="3.75" customHeight="1">
      <c r="A52" s="53"/>
      <c r="B52" s="53"/>
      <c r="C52" s="50"/>
      <c r="D52" s="50"/>
      <c r="E52" s="59"/>
      <c r="F52" s="60"/>
    </row>
    <row r="53" spans="1:14" s="49" customFormat="1" ht="30" customHeight="1">
      <c r="A53" s="69" t="s">
        <v>59</v>
      </c>
      <c r="B53" s="54" t="s">
        <v>30</v>
      </c>
      <c r="C53" s="48" t="s">
        <v>60</v>
      </c>
      <c r="E53" s="81">
        <v>4</v>
      </c>
      <c r="F53" s="56">
        <f>IF(ISBLANK(E53),"",IF(ISNUMBER(E53),IF(E53-INT(E53)=0,"","  Errore ! Inserire un numero intero senza decimali"),"  Errore ! Inserire un numero intero senza decimali"))</f>
      </c>
      <c r="K53" s="57" t="str">
        <f>LEFT(A53,3)</f>
        <v>ORG</v>
      </c>
      <c r="L53" s="57" t="str">
        <f>RIGHT(A53,3)</f>
        <v>154</v>
      </c>
      <c r="M53" s="57" t="str">
        <f>B53</f>
        <v>INT</v>
      </c>
      <c r="N53" s="58">
        <f>IF(ISNUMBER(E53),ROUND(E53,0),"")</f>
        <v>4</v>
      </c>
    </row>
    <row r="54" spans="1:6" s="49" customFormat="1" ht="3.75" customHeight="1">
      <c r="A54" s="53"/>
      <c r="B54" s="53"/>
      <c r="C54" s="50"/>
      <c r="D54" s="50"/>
      <c r="E54" s="59"/>
      <c r="F54" s="60"/>
    </row>
    <row r="55" spans="1:14" s="49" customFormat="1" ht="30" customHeight="1">
      <c r="A55" s="53" t="s">
        <v>61</v>
      </c>
      <c r="B55" s="54" t="s">
        <v>30</v>
      </c>
      <c r="C55" s="48" t="s">
        <v>62</v>
      </c>
      <c r="E55" s="81">
        <v>14047</v>
      </c>
      <c r="F55" s="56">
        <f>IF(ISBLANK(E55),"",IF(ISNUMBER(E55),IF(E55-INT(E55)=0,"","  Errore ! Inserire un numero intero senza decimali"),"  Errore ! Inserire un numero intero senza decimali"))</f>
      </c>
      <c r="K55" s="57" t="str">
        <f>LEFT(A55,3)</f>
        <v>ORG</v>
      </c>
      <c r="L55" s="57" t="str">
        <f>RIGHT(A55,3)</f>
        <v>136</v>
      </c>
      <c r="M55" s="57" t="str">
        <f>B55</f>
        <v>INT</v>
      </c>
      <c r="N55" s="58">
        <f>IF(ISNUMBER(E55),ROUND(E55,0),"")</f>
        <v>14047</v>
      </c>
    </row>
    <row r="56" spans="1:6" s="49" customFormat="1" ht="3.75" customHeight="1">
      <c r="A56" s="53"/>
      <c r="B56" s="53"/>
      <c r="C56" s="50"/>
      <c r="D56" s="50"/>
      <c r="E56" s="59"/>
      <c r="F56" s="60"/>
    </row>
    <row r="57" spans="1:14" s="49" customFormat="1" ht="30" customHeight="1">
      <c r="A57" s="53" t="s">
        <v>63</v>
      </c>
      <c r="B57" s="54" t="s">
        <v>30</v>
      </c>
      <c r="C57" s="48" t="s">
        <v>64</v>
      </c>
      <c r="E57" s="81">
        <v>6000</v>
      </c>
      <c r="F57" s="56">
        <f>IF(ISBLANK(E57),"",IF(ISNUMBER(E57),IF(E57-INT(E57)=0,"","  Errore ! Inserire un numero intero senza decimali"),"  Errore ! Inserire un numero intero senza decimali"))</f>
      </c>
      <c r="K57" s="57" t="str">
        <f>LEFT(A57,3)</f>
        <v>ORG</v>
      </c>
      <c r="L57" s="57" t="str">
        <f>RIGHT(A57,3)</f>
        <v>179</v>
      </c>
      <c r="M57" s="57" t="str">
        <f>B57</f>
        <v>INT</v>
      </c>
      <c r="N57" s="58">
        <f>IF(ISNUMBER(E57),ROUND(E57,0),"")</f>
        <v>6000</v>
      </c>
    </row>
    <row r="58" spans="1:6" s="49" customFormat="1" ht="3.75" customHeight="1">
      <c r="A58" s="53"/>
      <c r="B58" s="53"/>
      <c r="C58" s="50"/>
      <c r="D58" s="50"/>
      <c r="E58" s="59"/>
      <c r="F58" s="60"/>
    </row>
    <row r="59" spans="1:14" s="49" customFormat="1" ht="30" customHeight="1">
      <c r="A59" s="53" t="s">
        <v>65</v>
      </c>
      <c r="B59" s="54" t="s">
        <v>30</v>
      </c>
      <c r="C59" s="48" t="s">
        <v>66</v>
      </c>
      <c r="E59" s="81">
        <v>8865</v>
      </c>
      <c r="F59" s="56">
        <f>IF(ISBLANK(E59),"",IF(ISNUMBER(E59),IF(E59-INT(E59)=0,"","  Errore ! Inserire un numero intero senza decimali"),"  Errore ! Inserire un numero intero senza decimali"))</f>
      </c>
      <c r="K59" s="57" t="str">
        <f>LEFT(A59,3)</f>
        <v>ORG</v>
      </c>
      <c r="L59" s="57" t="str">
        <f>RIGHT(A59,3)</f>
        <v>161</v>
      </c>
      <c r="M59" s="57" t="str">
        <f>B59</f>
        <v>INT</v>
      </c>
      <c r="N59" s="58">
        <f>IF(ISNUMBER(E59),ROUND(E59,0),"")</f>
        <v>8865</v>
      </c>
    </row>
    <row r="60" spans="1:6" s="49" customFormat="1" ht="3.75" customHeight="1">
      <c r="A60" s="53"/>
      <c r="B60" s="53"/>
      <c r="C60" s="50"/>
      <c r="D60" s="50"/>
      <c r="E60" s="59"/>
      <c r="F60" s="60"/>
    </row>
    <row r="61" spans="1:14" s="49" customFormat="1" ht="30" customHeight="1">
      <c r="A61" s="88" t="s">
        <v>67</v>
      </c>
      <c r="B61" s="89" t="s">
        <v>30</v>
      </c>
      <c r="C61" s="90" t="s">
        <v>68</v>
      </c>
      <c r="D61" s="77"/>
      <c r="E61" s="96">
        <v>4</v>
      </c>
      <c r="F61" s="56">
        <f>IF(ISBLANK(E61),"",IF(ISNUMBER(E61),IF(E61-INT(E61)=0,"","  Errore ! Inserire un numero intero senza decimali"),"  Errore ! Inserire un numero intero senza decimali"))</f>
      </c>
      <c r="K61" s="57" t="str">
        <f>LEFT(A61,3)</f>
        <v>ORG</v>
      </c>
      <c r="L61" s="57" t="str">
        <f>RIGHT(A61,3)</f>
        <v>366</v>
      </c>
      <c r="M61" s="57" t="str">
        <f>B61</f>
        <v>INT</v>
      </c>
      <c r="N61" s="58">
        <f>IF(ISNUMBER(E61),ROUND(E61,0),"")</f>
        <v>4</v>
      </c>
    </row>
    <row r="62" spans="1:6" s="49" customFormat="1" ht="3.75" customHeight="1">
      <c r="A62" s="53"/>
      <c r="B62" s="53"/>
      <c r="C62" s="50"/>
      <c r="D62" s="50"/>
      <c r="E62" s="59"/>
      <c r="F62" s="60"/>
    </row>
    <row r="63" spans="1:6" s="49" customFormat="1" ht="30" customHeight="1">
      <c r="A63" s="45" t="s">
        <v>69</v>
      </c>
      <c r="B63" s="45"/>
      <c r="C63" s="46" t="s">
        <v>70</v>
      </c>
      <c r="D63" s="45"/>
      <c r="E63" s="47"/>
      <c r="F63" s="56"/>
    </row>
    <row r="64" spans="1:6" s="49" customFormat="1" ht="3.75" customHeight="1">
      <c r="A64" s="50"/>
      <c r="B64" s="50"/>
      <c r="C64" s="50"/>
      <c r="D64" s="50"/>
      <c r="E64" s="51"/>
      <c r="F64" s="60"/>
    </row>
    <row r="65" spans="1:14" s="49" customFormat="1" ht="30" customHeight="1">
      <c r="A65" s="88" t="s">
        <v>71</v>
      </c>
      <c r="B65" s="89" t="s">
        <v>16</v>
      </c>
      <c r="C65" s="90" t="s">
        <v>72</v>
      </c>
      <c r="E65" s="97" t="s">
        <v>18</v>
      </c>
      <c r="F65" s="56">
        <f>IF(AND(LEN(E65)=1,OR(UPPER(E65)="N",UPPER(E65)="S")),"",IF(ISBLANK(E65),"","  Errore ! Inserire S o N"))</f>
      </c>
      <c r="K65" s="57" t="str">
        <f>LEFT(A65,3)</f>
        <v>PEO</v>
      </c>
      <c r="L65" s="57" t="str">
        <f>RIGHT(A65,3)</f>
        <v>374</v>
      </c>
      <c r="M65" s="57" t="str">
        <f>B65</f>
        <v>FLAG</v>
      </c>
      <c r="N65" s="58" t="str">
        <f>IF(AND(LEN(E65)=1,OR(UPPER(E65)="N",UPPER(E65)="S")),UPPER(E65),"")</f>
        <v>S</v>
      </c>
    </row>
    <row r="66" spans="1:6" s="49" customFormat="1" ht="3.75" customHeight="1">
      <c r="A66" s="53"/>
      <c r="B66" s="53"/>
      <c r="C66" s="50"/>
      <c r="D66" s="50"/>
      <c r="E66" s="59"/>
      <c r="F66" s="60"/>
    </row>
    <row r="67" spans="1:14" s="49" customFormat="1" ht="30" customHeight="1">
      <c r="A67" s="53" t="s">
        <v>73</v>
      </c>
      <c r="B67" s="54" t="s">
        <v>30</v>
      </c>
      <c r="C67" s="48" t="s">
        <v>74</v>
      </c>
      <c r="E67" s="81">
        <v>29</v>
      </c>
      <c r="F67" s="56">
        <f>IF(ISBLANK(E67),"",IF(ISNUMBER(E67),IF(E67-INT(E67)=0,"","  Errore ! Inserire un numero intero senza decimali"),"  Errore ! Inserire un numero intero senza decimali"))</f>
      </c>
      <c r="K67" s="57" t="str">
        <f>LEFT(A67,3)</f>
        <v>PEO</v>
      </c>
      <c r="L67" s="57" t="str">
        <f>RIGHT(A67,3)</f>
        <v>111</v>
      </c>
      <c r="M67" s="57" t="str">
        <f>B67</f>
        <v>INT</v>
      </c>
      <c r="N67" s="58">
        <f>IF(ISNUMBER(E67),ROUND(E67,0),"")</f>
        <v>29</v>
      </c>
    </row>
    <row r="68" spans="1:6" s="49" customFormat="1" ht="3.75" customHeight="1">
      <c r="A68" s="53"/>
      <c r="B68" s="53"/>
      <c r="C68" s="50"/>
      <c r="D68" s="50"/>
      <c r="E68" s="59"/>
      <c r="F68" s="60"/>
    </row>
    <row r="69" spans="1:14" s="49" customFormat="1" ht="30" customHeight="1">
      <c r="A69" s="53" t="s">
        <v>75</v>
      </c>
      <c r="B69" s="54" t="s">
        <v>30</v>
      </c>
      <c r="C69" s="48" t="s">
        <v>76</v>
      </c>
      <c r="E69" s="81">
        <v>13</v>
      </c>
      <c r="F69" s="56">
        <f>IF(ISBLANK(E69),"",IF(ISNUMBER(E69),IF(E69-INT(E69)=0,"","  Errore ! Inserire un numero intero senza decimali"),"  Errore ! Inserire un numero intero senza decimali"))</f>
      </c>
      <c r="K69" s="57" t="str">
        <f>LEFT(A69,3)</f>
        <v>PEO</v>
      </c>
      <c r="L69" s="57" t="str">
        <f>RIGHT(A69,3)</f>
        <v>188</v>
      </c>
      <c r="M69" s="57" t="str">
        <f>B69</f>
        <v>INT</v>
      </c>
      <c r="N69" s="58">
        <f>IF(ISNUMBER(E69),ROUND(E69,0),"")</f>
        <v>13</v>
      </c>
    </row>
    <row r="70" spans="1:6" s="49" customFormat="1" ht="3.75" customHeight="1">
      <c r="A70" s="53"/>
      <c r="B70" s="53"/>
      <c r="C70" s="50"/>
      <c r="D70" s="50"/>
      <c r="E70" s="59"/>
      <c r="F70" s="60"/>
    </row>
    <row r="71" spans="1:14" s="49" customFormat="1" ht="30" customHeight="1">
      <c r="A71" s="53" t="s">
        <v>77</v>
      </c>
      <c r="B71" s="54" t="s">
        <v>16</v>
      </c>
      <c r="C71" s="90" t="s">
        <v>78</v>
      </c>
      <c r="E71" s="97" t="s">
        <v>18</v>
      </c>
      <c r="F71" s="56">
        <f>IF(AND(LEN(E71)=1,OR(UPPER(E71)="N",UPPER(E71)="S")),"",IF(ISBLANK(E71),"","  Errore ! Inserire S o N"))</f>
      </c>
      <c r="K71" s="57" t="str">
        <f>LEFT(A71,3)</f>
        <v>PEO</v>
      </c>
      <c r="L71" s="57" t="str">
        <f>RIGHT(A71,3)</f>
        <v>119</v>
      </c>
      <c r="M71" s="57" t="str">
        <f>B71</f>
        <v>FLAG</v>
      </c>
      <c r="N71" s="58" t="str">
        <f>IF(AND(LEN(E71)=1,OR(UPPER(E71)="N",UPPER(E71)="S")),UPPER(E71),"")</f>
        <v>S</v>
      </c>
    </row>
    <row r="72" spans="1:6" s="49" customFormat="1" ht="3.75" customHeight="1">
      <c r="A72" s="53"/>
      <c r="B72" s="53"/>
      <c r="C72" s="50"/>
      <c r="D72" s="50"/>
      <c r="E72" s="59"/>
      <c r="F72" s="60"/>
    </row>
    <row r="73" spans="1:14" s="91" customFormat="1" ht="30" customHeight="1">
      <c r="A73" s="88" t="s">
        <v>79</v>
      </c>
      <c r="B73" s="89" t="s">
        <v>16</v>
      </c>
      <c r="C73" s="90" t="s">
        <v>80</v>
      </c>
      <c r="E73" s="92" t="s">
        <v>18</v>
      </c>
      <c r="F73" s="93">
        <f>IF(AND(LEN(E73)=1,OR(UPPER(E73)="N",UPPER(E73)="S")),"",IF(ISBLANK(E73),"","  Errore ! Inserire S o N"))</f>
      </c>
      <c r="K73" s="98" t="str">
        <f>LEFT(A73,3)</f>
        <v>PEO</v>
      </c>
      <c r="L73" s="98" t="str">
        <f>RIGHT(A73,3)</f>
        <v>401</v>
      </c>
      <c r="M73" s="98" t="str">
        <f>B73</f>
        <v>FLAG</v>
      </c>
      <c r="N73" s="95" t="str">
        <f>IF(AND(LEN(E73)=1,OR(UPPER(E73)="N",UPPER(E73)="S")),UPPER(E73),"")</f>
        <v>S</v>
      </c>
    </row>
    <row r="74" spans="1:6" s="49" customFormat="1" ht="3.75" customHeight="1">
      <c r="A74" s="53"/>
      <c r="B74" s="53"/>
      <c r="C74" s="50"/>
      <c r="D74" s="50"/>
      <c r="E74" s="59"/>
      <c r="F74" s="60"/>
    </row>
    <row r="75" spans="1:14" s="49" customFormat="1" ht="30" customHeight="1">
      <c r="A75" s="53" t="s">
        <v>81</v>
      </c>
      <c r="B75" s="54" t="s">
        <v>30</v>
      </c>
      <c r="C75" s="48" t="s">
        <v>82</v>
      </c>
      <c r="E75" s="81">
        <v>10667</v>
      </c>
      <c r="F75" s="56">
        <f>IF(ISBLANK(E75),"",IF(ISNUMBER(E75),IF(E75-INT(E75)=0,"","  Errore ! Inserire un numero intero senza decimali"),"  Errore ! Inserire un numero intero senza decimali"))</f>
      </c>
      <c r="K75" s="57" t="str">
        <f>LEFT(A75,3)</f>
        <v>PEO</v>
      </c>
      <c r="L75" s="57" t="str">
        <f>RIGHT(A75,3)</f>
        <v>133</v>
      </c>
      <c r="M75" s="57" t="str">
        <f>B75</f>
        <v>INT</v>
      </c>
      <c r="N75" s="58">
        <f>IF(ISNUMBER(E75),ROUND(E75,0),"")</f>
        <v>10667</v>
      </c>
    </row>
    <row r="76" spans="1:6" s="49" customFormat="1" ht="3.75" customHeight="1">
      <c r="A76" s="68"/>
      <c r="B76" s="68"/>
      <c r="C76" s="50"/>
      <c r="D76" s="50"/>
      <c r="E76" s="51"/>
      <c r="F76" s="60"/>
    </row>
    <row r="77" spans="1:6" s="49" customFormat="1" ht="30" customHeight="1">
      <c r="A77" s="45" t="s">
        <v>83</v>
      </c>
      <c r="B77" s="45"/>
      <c r="C77" s="46" t="s">
        <v>84</v>
      </c>
      <c r="D77" s="45"/>
      <c r="E77" s="47"/>
      <c r="F77" s="56"/>
    </row>
    <row r="78" spans="1:6" s="49" customFormat="1" ht="3.75" customHeight="1">
      <c r="A78" s="50"/>
      <c r="B78" s="50"/>
      <c r="C78" s="50"/>
      <c r="D78" s="50"/>
      <c r="E78" s="51"/>
      <c r="F78" s="60"/>
    </row>
    <row r="79" spans="1:14" s="49" customFormat="1" ht="30" customHeight="1">
      <c r="A79" s="88" t="s">
        <v>85</v>
      </c>
      <c r="B79" s="89" t="s">
        <v>16</v>
      </c>
      <c r="C79" s="90" t="s">
        <v>86</v>
      </c>
      <c r="E79" s="97" t="s">
        <v>18</v>
      </c>
      <c r="F79" s="56">
        <f>IF(AND(LEN(E79)=1,OR(UPPER(E79)="N",UPPER(E79)="S")),"",IF(ISBLANK(E79),"","  Errore ! Inserire S o N"))</f>
      </c>
      <c r="K79" s="57" t="str">
        <f>LEFT(A79,3)</f>
        <v>PRD</v>
      </c>
      <c r="L79" s="57" t="str">
        <f>RIGHT(A79,3)</f>
        <v>367</v>
      </c>
      <c r="M79" s="57" t="str">
        <f>B79</f>
        <v>FLAG</v>
      </c>
      <c r="N79" s="58" t="str">
        <f>IF(AND(LEN(E79)=1,OR(UPPER(E79)="N",UPPER(E79)="S")),UPPER(E79),"")</f>
        <v>S</v>
      </c>
    </row>
    <row r="80" spans="1:6" s="49" customFormat="1" ht="3.75" customHeight="1">
      <c r="A80" s="88"/>
      <c r="B80" s="88"/>
      <c r="C80" s="79"/>
      <c r="D80" s="50"/>
      <c r="E80" s="59"/>
      <c r="F80" s="60"/>
    </row>
    <row r="81" spans="1:14" s="49" customFormat="1" ht="30" customHeight="1">
      <c r="A81" s="88" t="s">
        <v>87</v>
      </c>
      <c r="B81" s="89" t="s">
        <v>30</v>
      </c>
      <c r="C81" s="90" t="s">
        <v>88</v>
      </c>
      <c r="E81" s="81">
        <v>4718</v>
      </c>
      <c r="F81" s="56">
        <f>IF(ISBLANK(E81),"",IF(ISNUMBER(E81),IF(E81-INT(E81)=0,"","  Errore ! Inserire un numero intero senza decimali"),"  Errore ! Inserire un numero intero senza decimali"))</f>
      </c>
      <c r="K81" s="57" t="str">
        <f>LEFT(A81,3)</f>
        <v>PRD</v>
      </c>
      <c r="L81" s="57" t="str">
        <f>RIGHT(A81,3)</f>
        <v>368</v>
      </c>
      <c r="M81" s="57" t="str">
        <f>B81</f>
        <v>INT</v>
      </c>
      <c r="N81" s="58">
        <f>IF(ISNUMBER(E81),ROUND(E81,0),"")</f>
        <v>4718</v>
      </c>
    </row>
    <row r="82" spans="1:6" s="49" customFormat="1" ht="3.75" customHeight="1">
      <c r="A82" s="88"/>
      <c r="B82" s="88"/>
      <c r="C82" s="79"/>
      <c r="D82" s="50"/>
      <c r="E82" s="59"/>
      <c r="F82" s="60"/>
    </row>
    <row r="83" spans="1:14" s="49" customFormat="1" ht="30" customHeight="1">
      <c r="A83" s="88" t="s">
        <v>89</v>
      </c>
      <c r="B83" s="89" t="s">
        <v>30</v>
      </c>
      <c r="C83" s="90" t="s">
        <v>90</v>
      </c>
      <c r="E83" s="81">
        <v>6532</v>
      </c>
      <c r="F83" s="56">
        <f>IF(ISBLANK(E83),"",IF(ISNUMBER(E83),IF(E83-INT(E83)=0,"","  Errore ! Inserire un numero intero senza decimali"),"  Errore ! Inserire un numero intero senza decimali"))</f>
      </c>
      <c r="K83" s="57" t="str">
        <f>LEFT(A83,3)</f>
        <v>PRD</v>
      </c>
      <c r="L83" s="57" t="str">
        <f>RIGHT(A83,3)</f>
        <v>369</v>
      </c>
      <c r="M83" s="57" t="str">
        <f>B83</f>
        <v>INT</v>
      </c>
      <c r="N83" s="58">
        <f>IF(ISNUMBER(E83),ROUND(E83,0),"")</f>
        <v>6532</v>
      </c>
    </row>
    <row r="84" spans="1:6" s="49" customFormat="1" ht="3.75" customHeight="1">
      <c r="A84" s="88"/>
      <c r="B84" s="88"/>
      <c r="C84" s="79"/>
      <c r="D84" s="50"/>
      <c r="E84" s="59"/>
      <c r="F84" s="60"/>
    </row>
    <row r="85" spans="1:14" s="77" customFormat="1" ht="30" customHeight="1">
      <c r="A85" s="88" t="s">
        <v>91</v>
      </c>
      <c r="B85" s="89" t="s">
        <v>30</v>
      </c>
      <c r="C85" s="71" t="s">
        <v>92</v>
      </c>
      <c r="E85" s="96">
        <v>866</v>
      </c>
      <c r="F85" s="99">
        <f>IF(ISBLANK(E85),"",IF(ISNUMBER(E85),IF(E85-INT(E85)=0,"","  Errore ! Inserire un numero intero senza decimali"),"  Errore ! Inserire un numero intero senza decimali"))</f>
      </c>
      <c r="K85" s="98" t="str">
        <f>LEFT(A85,3)</f>
        <v>PRD</v>
      </c>
      <c r="L85" s="98" t="str">
        <f>RIGHT(A85,3)</f>
        <v>370</v>
      </c>
      <c r="M85" s="98" t="str">
        <f>B85</f>
        <v>INT</v>
      </c>
      <c r="N85" s="100">
        <f>IF(ISNUMBER(E85),ROUND(E85,0),"")</f>
        <v>866</v>
      </c>
    </row>
    <row r="86" spans="1:6" s="49" customFormat="1" ht="3.75" customHeight="1">
      <c r="A86" s="88"/>
      <c r="B86" s="88"/>
      <c r="C86" s="79"/>
      <c r="D86" s="50"/>
      <c r="E86" s="59"/>
      <c r="F86" s="60"/>
    </row>
    <row r="87" spans="1:14" s="49" customFormat="1" ht="30" customHeight="1">
      <c r="A87" s="88" t="s">
        <v>93</v>
      </c>
      <c r="B87" s="89" t="s">
        <v>30</v>
      </c>
      <c r="C87" s="71" t="s">
        <v>94</v>
      </c>
      <c r="E87" s="81">
        <v>7539</v>
      </c>
      <c r="F87" s="56">
        <f>IF(ISBLANK(E87),"",IF(ISNUMBER(E87),IF(E87-INT(E87)=0,"","  Errore ! Inserire un numero intero senza decimali"),"  Errore ! Inserire un numero intero senza decimali"))</f>
      </c>
      <c r="K87" s="57" t="str">
        <f>LEFT(A87,3)</f>
        <v>PRD</v>
      </c>
      <c r="L87" s="57" t="str">
        <f>RIGHT(A87,3)</f>
        <v>371</v>
      </c>
      <c r="M87" s="57" t="str">
        <f>B87</f>
        <v>INT</v>
      </c>
      <c r="N87" s="58">
        <f>IF(ISNUMBER(E87),ROUND(E87,0),"")</f>
        <v>7539</v>
      </c>
    </row>
    <row r="88" spans="1:6" s="49" customFormat="1" ht="3.75" customHeight="1">
      <c r="A88" s="88"/>
      <c r="B88" s="88"/>
      <c r="C88" s="79"/>
      <c r="D88" s="50"/>
      <c r="E88" s="59"/>
      <c r="F88" s="60"/>
    </row>
    <row r="89" spans="1:14" s="77" customFormat="1" ht="30" customHeight="1">
      <c r="A89" s="88" t="s">
        <v>95</v>
      </c>
      <c r="B89" s="89" t="s">
        <v>30</v>
      </c>
      <c r="C89" s="71" t="s">
        <v>96</v>
      </c>
      <c r="E89" s="96">
        <v>1530</v>
      </c>
      <c r="F89" s="99">
        <f>IF(ISBLANK(E89),"",IF(ISNUMBER(E89),IF(E89-INT(E89)=0,"","  Errore ! Inserire un numero intero senza decimali"),"  Errore ! Inserire un numero intero senza decimali"))</f>
      </c>
      <c r="K89" s="98" t="str">
        <f>LEFT(A89,3)</f>
        <v>PRD</v>
      </c>
      <c r="L89" s="98" t="str">
        <f>RIGHT(A89,3)</f>
        <v>372</v>
      </c>
      <c r="M89" s="98" t="str">
        <f>B89</f>
        <v>INT</v>
      </c>
      <c r="N89" s="100">
        <f>IF(ISNUMBER(E89),ROUND(E89,0),"")</f>
        <v>1530</v>
      </c>
    </row>
    <row r="90" spans="1:6" s="49" customFormat="1" ht="3.75" customHeight="1">
      <c r="A90" s="88"/>
      <c r="B90" s="88"/>
      <c r="C90" s="79"/>
      <c r="D90" s="50"/>
      <c r="E90" s="59"/>
      <c r="F90" s="60"/>
    </row>
    <row r="91" spans="1:14" s="49" customFormat="1" ht="30">
      <c r="A91" s="88" t="s">
        <v>97</v>
      </c>
      <c r="B91" s="89" t="s">
        <v>98</v>
      </c>
      <c r="C91" s="90" t="s">
        <v>99</v>
      </c>
      <c r="E91" s="101">
        <v>0</v>
      </c>
      <c r="F91" s="56"/>
      <c r="K91" s="57" t="str">
        <f>LEFT(A91,3)</f>
        <v>PRD</v>
      </c>
      <c r="L91" s="57" t="str">
        <f>RIGHT(A91,3)</f>
        <v>373</v>
      </c>
      <c r="M91" s="57" t="str">
        <f>B91</f>
        <v>PERC</v>
      </c>
      <c r="N91" s="58">
        <f>IF(ISNUMBER(E91),ROUND(E91,4)*100,"")</f>
        <v>0</v>
      </c>
    </row>
    <row r="92" spans="1:6" s="49" customFormat="1" ht="3.75" customHeight="1">
      <c r="A92" s="88"/>
      <c r="B92" s="88"/>
      <c r="C92" s="79"/>
      <c r="D92" s="50"/>
      <c r="E92" s="59"/>
      <c r="F92" s="60"/>
    </row>
    <row r="93" spans="1:6" s="49" customFormat="1" ht="16.5" customHeight="1">
      <c r="A93" s="45" t="s">
        <v>100</v>
      </c>
      <c r="B93" s="45"/>
      <c r="C93" s="46" t="s">
        <v>101</v>
      </c>
      <c r="D93" s="45"/>
      <c r="E93" s="47"/>
      <c r="F93" s="60"/>
    </row>
    <row r="94" spans="1:6" s="49" customFormat="1" ht="3.75" customHeight="1">
      <c r="A94" s="88"/>
      <c r="B94" s="88"/>
      <c r="C94" s="79"/>
      <c r="D94" s="50"/>
      <c r="E94" s="59"/>
      <c r="F94" s="60"/>
    </row>
    <row r="95" spans="1:14" s="49" customFormat="1" ht="30" customHeight="1">
      <c r="A95" s="53" t="s">
        <v>102</v>
      </c>
      <c r="B95" s="54" t="s">
        <v>16</v>
      </c>
      <c r="C95" s="48" t="s">
        <v>103</v>
      </c>
      <c r="E95" s="97" t="s">
        <v>18</v>
      </c>
      <c r="F95" s="56">
        <f>IF(AND(LEN(E95)=1,OR(UPPER(E95)="N",UPPER(E95)="S")),"",IF(ISBLANK(E95),"","  Errore ! Inserire S o N"))</f>
      </c>
      <c r="K95" s="57" t="str">
        <f>LEFT(A95,3)</f>
        <v>CPL</v>
      </c>
      <c r="L95" s="57" t="str">
        <f>RIGHT(A95,3)</f>
        <v>194</v>
      </c>
      <c r="M95" s="57" t="str">
        <f>B95</f>
        <v>FLAG</v>
      </c>
      <c r="N95" s="58" t="str">
        <f>IF(AND(LEN(E95)=1,OR(UPPER(E95)="N",UPPER(E95)="S")),UPPER(E95),"")</f>
        <v>S</v>
      </c>
    </row>
    <row r="96" spans="1:6" s="49" customFormat="1" ht="3.75" customHeight="1">
      <c r="A96" s="88"/>
      <c r="B96" s="88"/>
      <c r="C96" s="79"/>
      <c r="D96" s="50"/>
      <c r="E96" s="59"/>
      <c r="F96" s="60"/>
    </row>
    <row r="97" spans="1:14" ht="30" customHeight="1">
      <c r="A97" s="53" t="s">
        <v>104</v>
      </c>
      <c r="B97" s="54" t="s">
        <v>16</v>
      </c>
      <c r="C97" s="48" t="s">
        <v>105</v>
      </c>
      <c r="D97" s="49"/>
      <c r="E97" s="97" t="s">
        <v>106</v>
      </c>
      <c r="F97" s="82">
        <f>IF(OR(ISBLANK(E97),E97="Singola",E97="Associata"),"","  Errore ! Inserire Singola o Associata")</f>
      </c>
      <c r="G97" s="49"/>
      <c r="H97" s="49"/>
      <c r="I97" s="49"/>
      <c r="J97" s="49"/>
      <c r="K97" s="57" t="str">
        <f>LEFT(A97,3)</f>
        <v>CPL</v>
      </c>
      <c r="L97" s="57" t="str">
        <f>RIGHT(A97,3)</f>
        <v>147</v>
      </c>
      <c r="M97" s="57" t="str">
        <f>B97</f>
        <v>FLAG</v>
      </c>
      <c r="N97" s="58" t="str">
        <f>IF(E97="singola","S",IF(E97="associata","N",""))</f>
        <v>S</v>
      </c>
    </row>
    <row r="98" spans="1:6" s="49" customFormat="1" ht="3.75" customHeight="1">
      <c r="A98" s="88"/>
      <c r="B98" s="88"/>
      <c r="C98" s="79"/>
      <c r="D98" s="50"/>
      <c r="E98" s="59"/>
      <c r="F98" s="60"/>
    </row>
    <row r="99" spans="1:14" ht="30" customHeight="1">
      <c r="A99" s="53" t="s">
        <v>107</v>
      </c>
      <c r="B99" s="54" t="s">
        <v>98</v>
      </c>
      <c r="C99" s="90" t="s">
        <v>108</v>
      </c>
      <c r="D99" s="49"/>
      <c r="E99" s="101">
        <v>0.1764</v>
      </c>
      <c r="F99" s="56"/>
      <c r="G99" s="49"/>
      <c r="H99" s="49"/>
      <c r="I99" s="49"/>
      <c r="J99" s="49"/>
      <c r="K99" s="57" t="str">
        <f>LEFT(A99,3)</f>
        <v>CPL</v>
      </c>
      <c r="L99" s="57" t="str">
        <f>RIGHT(A99,3)</f>
        <v>182</v>
      </c>
      <c r="M99" s="57" t="str">
        <f>B99</f>
        <v>PERC</v>
      </c>
      <c r="N99" s="58">
        <f>IF(ISNUMBER(E99),ROUND(E99,4)*100,"")</f>
        <v>17.64</v>
      </c>
    </row>
    <row r="100" spans="1:6" s="49" customFormat="1" ht="3.75" customHeight="1">
      <c r="A100" s="88"/>
      <c r="B100" s="88"/>
      <c r="C100" s="79"/>
      <c r="D100" s="50"/>
      <c r="E100" s="59"/>
      <c r="F100" s="60"/>
    </row>
    <row r="101" spans="1:14" ht="16.5" customHeight="1">
      <c r="A101" s="45" t="s">
        <v>109</v>
      </c>
      <c r="B101" s="45"/>
      <c r="C101" s="46" t="s">
        <v>110</v>
      </c>
      <c r="D101" s="45"/>
      <c r="E101" s="47"/>
      <c r="G101" s="49"/>
      <c r="H101" s="49"/>
      <c r="I101" s="49"/>
      <c r="J101" s="49"/>
      <c r="K101" s="49"/>
      <c r="L101" s="49"/>
      <c r="M101" s="49"/>
      <c r="N101" s="49"/>
    </row>
    <row r="102" spans="1:6" s="49" customFormat="1" ht="3.75" customHeight="1">
      <c r="A102" s="88"/>
      <c r="B102" s="88"/>
      <c r="C102" s="79"/>
      <c r="D102" s="50"/>
      <c r="E102" s="59"/>
      <c r="F102" s="60"/>
    </row>
    <row r="103" spans="1:14" ht="15" customHeight="1">
      <c r="A103" s="53" t="s">
        <v>111</v>
      </c>
      <c r="B103" s="53" t="s">
        <v>112</v>
      </c>
      <c r="C103" s="50" t="s">
        <v>113</v>
      </c>
      <c r="D103" s="49"/>
      <c r="E103" s="51"/>
      <c r="G103" s="49"/>
      <c r="H103" s="49"/>
      <c r="I103" s="49"/>
      <c r="J103" s="49"/>
      <c r="K103" s="57" t="str">
        <f>LEFT(A103,3)</f>
        <v>INF</v>
      </c>
      <c r="L103" s="57" t="str">
        <f>RIGHT(A103,3)</f>
        <v>209</v>
      </c>
      <c r="M103" s="57" t="str">
        <f>B103</f>
        <v>NOTE</v>
      </c>
      <c r="N103" s="49">
        <f>IF(ISBLANK(C104),"",LEFT(C104,1500))</f>
      </c>
    </row>
    <row r="104" spans="1:14" ht="45" customHeight="1">
      <c r="A104" s="102"/>
      <c r="B104" s="102"/>
      <c r="C104" s="103"/>
      <c r="D104" s="104"/>
      <c r="E104" s="105"/>
      <c r="F104" s="106">
        <f>IF(LEN(C104)&gt;1500,"Attenzione, è stato superato il numero massimo di 1500 caratteri","")</f>
      </c>
      <c r="G104" s="49"/>
      <c r="H104" s="49"/>
      <c r="I104" s="49"/>
      <c r="J104" s="49"/>
      <c r="K104" s="49"/>
      <c r="L104" s="49"/>
      <c r="M104" s="49"/>
      <c r="N104" s="49"/>
    </row>
    <row r="105" spans="1:6" s="49" customFormat="1" ht="3.75" customHeight="1">
      <c r="A105" s="88"/>
      <c r="B105" s="88"/>
      <c r="C105" s="79"/>
      <c r="D105" s="50"/>
      <c r="E105" s="59"/>
      <c r="F105" s="60"/>
    </row>
    <row r="106" spans="1:14" ht="15" customHeight="1">
      <c r="A106" s="53" t="s">
        <v>114</v>
      </c>
      <c r="B106" s="53" t="s">
        <v>112</v>
      </c>
      <c r="C106" s="50" t="s">
        <v>115</v>
      </c>
      <c r="D106" s="49"/>
      <c r="E106" s="51"/>
      <c r="G106" s="49"/>
      <c r="H106" s="49"/>
      <c r="I106" s="49"/>
      <c r="J106" s="49"/>
      <c r="K106" s="57" t="str">
        <f>LEFT(A106,3)</f>
        <v>INF</v>
      </c>
      <c r="L106" s="57" t="str">
        <f>RIGHT(A106,3)</f>
        <v>127</v>
      </c>
      <c r="M106" s="57" t="str">
        <f>B106</f>
        <v>NOTE</v>
      </c>
      <c r="N106" s="49">
        <f>IF(ISBLANK(C107),"",LEFT(C107,1500))</f>
      </c>
    </row>
    <row r="107" spans="1:14" ht="45" customHeight="1">
      <c r="A107" s="102"/>
      <c r="B107" s="102"/>
      <c r="C107" s="103"/>
      <c r="D107" s="104"/>
      <c r="E107" s="105"/>
      <c r="F107" s="106">
        <f>IF(LEN(C107)&gt;1500,"Attenzione, è stato superato il numero massimo di 1500 caratteri","")</f>
      </c>
      <c r="G107" s="49"/>
      <c r="H107" s="49"/>
      <c r="I107" s="49"/>
      <c r="J107" s="49"/>
      <c r="K107" s="107" t="s">
        <v>116</v>
      </c>
      <c r="L107" s="49"/>
      <c r="M107" s="49"/>
      <c r="N107" s="49"/>
    </row>
  </sheetData>
  <sheetProtection password="EA98" sheet="1" selectLockedCells="1"/>
  <mergeCells count="5">
    <mergeCell ref="C107:E107"/>
    <mergeCell ref="F2:F3"/>
    <mergeCell ref="F4:F5"/>
    <mergeCell ref="F6:F9"/>
    <mergeCell ref="C104:E104"/>
  </mergeCells>
  <dataValidations count="8">
    <dataValidation type="custom" operator="lessThan" allowBlank="1" showInputMessage="1" showErrorMessage="1" errorTitle="Errore di digitazione" error="Inserire solo valori percentuali con al massimo due cifre decimali e chiudere con il simbolo %." sqref="E99 E91">
      <formula1>OR(E99=0,E99-INT(E99*10000)/10000=0)</formula1>
    </dataValidation>
    <dataValidation type="list" operator="lessThan" allowBlank="1" showDropDown="1" showInputMessage="1" showErrorMessage="1" errorTitle="Errore di digitazione" error="Digitare 'S' o 'N' o lasciare in bianco" sqref="E13 E15">
      <formula1>"s,n,S,N"</formula1>
    </dataValidation>
    <dataValidation type="date" allowBlank="1" showInputMessage="1" showErrorMessage="1" errorTitle="Errore di digitazione" error="Digitare una data non anteriore al 1 Gennaio dell'anno precedente alla di rilevazione (gg/mm/aaaa)" sqref="E21 E17 E19">
      <formula1>43101</formula1>
      <formula2>TODAY()</formula2>
    </dataValidation>
    <dataValidation type="textLength" allowBlank="1" showInputMessage="1" showErrorMessage="1" errorTitle="Errore di digitazione" error="Inserire massimo 1500 caratteri" sqref="C104:E104 C107:E107">
      <formula1>0</formula1>
      <formula2>1500</formula2>
    </dataValidation>
    <dataValidation type="whole" operator="lessThan" allowBlank="1" showInputMessage="1" showErrorMessage="1" errorTitle="Errore di digitazione" error="Inserire solo numeri interi o lasciare vuoto." sqref="E23 E49 E51 E53 E61 E55 E57 E59 E67 E69 E75 E81 E83 E87 E29 E47 E31:E33 E89 E27 E85 E35:E37 E39">
      <formula1>100000000000000</formula1>
    </dataValidation>
    <dataValidation type="date" allowBlank="1" showInputMessage="1" showErrorMessage="1" errorTitle="Errore di digitazione" error="Digitare una data valida nel formato gg/mm/aaaa" sqref="E20">
      <formula1>42005</formula1>
      <formula2>TODAY()</formula2>
    </dataValidation>
    <dataValidation type="list" allowBlank="1" showDropDown="1" showInputMessage="1" showErrorMessage="1" errorTitle="Errore di digitazione" error="Digitare 'S' o 'N' o lasciare in bianco" sqref="E65 E95 E79 E73 E71 E43">
      <formula1>"s,n,S,N"</formula1>
    </dataValidation>
    <dataValidation type="list" showInputMessage="1" showErrorMessage="1" errorTitle="Errore di digitazione" error="Digitare 'Singola' o 'Associata' o lasciare in bianco" sqref="E97">
      <formula1>"Singola,Associata"</formula1>
    </dataValidation>
  </dataValidations>
  <printOptions/>
  <pageMargins left="0.7" right="0.7" top="0.75" bottom="0.75" header="0.3" footer="0.3"/>
  <pageSetup horizontalDpi="600" verticalDpi="600" orientation="portrait" paperSize="9" scale="54" r:id="rId1"/>
  <rowBreaks count="1" manualBreakCount="1">
    <brk id="52" max="4" man="1"/>
  </rowBreaks>
  <colBreaks count="1" manualBreakCount="1">
    <brk id="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stefaniato</dc:creator>
  <cp:keywords/>
  <dc:description/>
  <cp:lastModifiedBy>stefaniato</cp:lastModifiedBy>
  <dcterms:created xsi:type="dcterms:W3CDTF">2021-12-08T16:47:40Z</dcterms:created>
  <dcterms:modified xsi:type="dcterms:W3CDTF">2021-12-08T16:47:47Z</dcterms:modified>
  <cp:category/>
  <cp:version/>
  <cp:contentType/>
  <cp:contentStatus/>
</cp:coreProperties>
</file>