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liquidazion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<sst xmlns="http://schemas.openxmlformats.org/spreadsheetml/2006/main" count="18" uniqueCount="18">
  <si>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TOTALE ATTRIBUITO</t>
  </si>
  <si>
    <t>Matr.</t>
  </si>
  <si>
    <t>PUNTEGGIO P. ORG.</t>
  </si>
  <si>
    <t>IMPORTO PERF. ORGANIZZ.</t>
  </si>
  <si>
    <t>PUNTEGGIO PERF. INDIVID.</t>
  </si>
  <si>
    <t>IMPORTO PERF. INDIVIDUALE</t>
  </si>
  <si>
    <t>GIORNI DI SERVIZIO</t>
  </si>
  <si>
    <t>BUDGET PRODUTTIVITA'</t>
  </si>
  <si>
    <t>NUMERO DIPENDENTI</t>
  </si>
  <si>
    <t>IMPORTO MEDIO PRO-CAPITE POTENZIALE</t>
  </si>
  <si>
    <t>IMPORTO DEL 30% PER N. 2 UNITA' (premio differenziale individuale)</t>
  </si>
  <si>
    <t>RISORSE PER LA PERFOMANCE ATTRIBUITE ALLA TOTALITA' DEI DIPENDENTI</t>
  </si>
  <si>
    <t>PERFORMACE ORGANIZZATIVA</t>
  </si>
  <si>
    <t>IMPORTO MEDIO PRO-CAPITE POTENZIALE PERFORMANCE ORGANIZZATIVA</t>
  </si>
  <si>
    <t>PERFORMANCE INDIVIDUALE</t>
  </si>
  <si>
    <t>IMPORTO MEDIO PRO-CAPITE POTENZIALE PERFORMANCE INDIVIDUALE</t>
  </si>
  <si>
    <t>NUMERO MATRICOLA DIP.</t>
  </si>
  <si>
    <t>140 (fino al 8/9)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</si>
</sst>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4" fontId="0" fillId="3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B1">
      <selection activeCell="B1" sqref="B1"/>
    </sheetView>
  </sheetViews>
  <sheetFormatPr defaultColWidth="9.140625" defaultRowHeight="12.75"/>
  <cols>
    <col min="1" max="1" width="4.421875" style="0" customWidth="1"/>
    <col min="2" max="2" width="26.140625" style="0" customWidth="1"/>
    <col min="3" max="3" width="19.421875" style="38" customWidth="1"/>
    <col min="4" max="4" width="26.00390625" style="38" customWidth="1"/>
    <col min="5" max="5" width="27.00390625" style="38" customWidth="1"/>
    <col min="6" max="6" width="28.140625" style="38" customWidth="1"/>
    <col min="7" max="7" width="20.28125" style="39" bestFit="1" customWidth="1"/>
    <col min="8" max="8" width="18.57421875" style="40" customWidth="1"/>
  </cols>
  <sheetData>
    <row r="1" spans="1:8" ht="12.75">
      <c r="A1" s="3" t="s">
        <v>1</v>
      </c>
      <c r="B1" s="7" t="s">
        <v>16</v>
      </c>
      <c r="C1" s="4" t="s">
        <v>2</v>
      </c>
      <c r="D1" s="4" t="s">
        <v>3</v>
      </c>
      <c r="E1" s="5" t="s">
        <v>4</v>
      </c>
      <c r="F1" s="5" t="s">
        <v>5</v>
      </c>
      <c r="G1" s="6" t="s">
        <v>0</v>
      </c>
      <c r="H1" s="7" t="s">
        <v>6</v>
      </c>
    </row>
    <row r="2" spans="1:8" s="10" customFormat="1" ht="12.75">
      <c r="A2" s="8">
        <v>1</v>
      </c>
      <c r="B2" s="9">
        <v>1</v>
      </c>
      <c r="C2" s="4">
        <v>57.32</v>
      </c>
      <c r="D2" s="4">
        <f>E54/60*C2</f>
        <v>165.6131487889273</v>
      </c>
      <c r="E2" s="5">
        <v>97.5</v>
      </c>
      <c r="F2" s="5">
        <f>E58*E2%</f>
        <v>112.68166089965399</v>
      </c>
      <c r="G2" s="6">
        <f aca="true" t="shared" si="0" ref="G2:G15">D2+F2</f>
        <v>278.29480968858127</v>
      </c>
      <c r="H2" s="9"/>
    </row>
    <row r="3" spans="1:8" s="10" customFormat="1" ht="12.75">
      <c r="A3" s="8">
        <v>4</v>
      </c>
      <c r="B3" s="9">
        <v>4</v>
      </c>
      <c r="C3" s="4">
        <v>57.18</v>
      </c>
      <c r="D3" s="4">
        <f>E54/60*C3</f>
        <v>165.20865051903112</v>
      </c>
      <c r="E3" s="5">
        <v>96.5</v>
      </c>
      <c r="F3" s="5">
        <f>E58*E3%</f>
        <v>111.52595155709344</v>
      </c>
      <c r="G3" s="6">
        <f t="shared" si="0"/>
        <v>276.7346020761246</v>
      </c>
      <c r="H3" s="9"/>
    </row>
    <row r="4" spans="1:8" s="10" customFormat="1" ht="12.75">
      <c r="A4" s="8">
        <v>6</v>
      </c>
      <c r="B4" s="9">
        <v>6</v>
      </c>
      <c r="C4" s="4">
        <v>57.32</v>
      </c>
      <c r="D4" s="4">
        <f>E54/60*C4</f>
        <v>165.6131487889273</v>
      </c>
      <c r="E4" s="5">
        <v>96.25</v>
      </c>
      <c r="F4" s="5">
        <f>E58*E4%</f>
        <v>111.23702422145331</v>
      </c>
      <c r="G4" s="6">
        <f t="shared" si="0"/>
        <v>276.8501730103806</v>
      </c>
      <c r="H4" s="9"/>
    </row>
    <row r="5" spans="1:8" s="10" customFormat="1" ht="12.75">
      <c r="A5" s="8">
        <v>24</v>
      </c>
      <c r="B5" s="9">
        <v>24</v>
      </c>
      <c r="C5" s="4">
        <v>57.1</v>
      </c>
      <c r="D5" s="4">
        <f>E54/60*C5</f>
        <v>164.977508650519</v>
      </c>
      <c r="E5" s="5">
        <v>99.5</v>
      </c>
      <c r="F5" s="5">
        <f>E58*E5%</f>
        <v>114.9930795847751</v>
      </c>
      <c r="G5" s="6">
        <f t="shared" si="0"/>
        <v>279.97058823529414</v>
      </c>
      <c r="H5" s="9"/>
    </row>
    <row r="6" spans="1:8" s="10" customFormat="1" ht="12.75">
      <c r="A6" s="8">
        <v>27</v>
      </c>
      <c r="B6" s="9">
        <v>27</v>
      </c>
      <c r="C6" s="4">
        <v>57.4</v>
      </c>
      <c r="D6" s="4">
        <f>E54/60*C6</f>
        <v>165.84429065743942</v>
      </c>
      <c r="E6" s="5">
        <v>90</v>
      </c>
      <c r="F6" s="5">
        <f>E58*E6%</f>
        <v>104.01384083044985</v>
      </c>
      <c r="G6" s="6">
        <f t="shared" si="0"/>
        <v>269.8581314878893</v>
      </c>
      <c r="H6" s="9"/>
    </row>
    <row r="7" spans="1:8" s="10" customFormat="1" ht="12.75">
      <c r="A7" s="8">
        <v>31</v>
      </c>
      <c r="B7" s="9">
        <v>31</v>
      </c>
      <c r="C7" s="4">
        <v>57.32</v>
      </c>
      <c r="D7" s="4">
        <f>E54/60*C7</f>
        <v>165.6131487889273</v>
      </c>
      <c r="E7" s="5">
        <v>97.5</v>
      </c>
      <c r="F7" s="5">
        <f>E58*E7%</f>
        <v>112.68166089965399</v>
      </c>
      <c r="G7" s="6">
        <f t="shared" si="0"/>
        <v>278.29480968858127</v>
      </c>
      <c r="H7" s="9"/>
    </row>
    <row r="8" spans="1:8" s="10" customFormat="1" ht="12.75">
      <c r="A8" s="8">
        <v>36</v>
      </c>
      <c r="B8" s="9">
        <v>36</v>
      </c>
      <c r="C8" s="4">
        <v>57.18</v>
      </c>
      <c r="D8" s="4">
        <f>E54/60*C8</f>
        <v>165.20865051903112</v>
      </c>
      <c r="E8" s="5">
        <v>92.75</v>
      </c>
      <c r="F8" s="5">
        <f>E58*E8%</f>
        <v>107.19204152249137</v>
      </c>
      <c r="G8" s="6">
        <f t="shared" si="0"/>
        <v>272.40069204152246</v>
      </c>
      <c r="H8" s="9"/>
    </row>
    <row r="9" spans="1:8" s="10" customFormat="1" ht="12.75">
      <c r="A9" s="8">
        <v>39</v>
      </c>
      <c r="B9" s="9">
        <v>39</v>
      </c>
      <c r="C9" s="4">
        <v>57.1</v>
      </c>
      <c r="D9" s="4">
        <f>E54/60*C9</f>
        <v>164.977508650519</v>
      </c>
      <c r="E9" s="5">
        <v>97.75</v>
      </c>
      <c r="F9" s="5">
        <f>E58*E9%</f>
        <v>112.97058823529414</v>
      </c>
      <c r="G9" s="6">
        <f t="shared" si="0"/>
        <v>277.94809688581313</v>
      </c>
      <c r="H9" s="9"/>
    </row>
    <row r="10" spans="1:8" s="10" customFormat="1" ht="12.75">
      <c r="A10" s="8">
        <v>46</v>
      </c>
      <c r="B10" s="9">
        <v>46</v>
      </c>
      <c r="C10" s="4">
        <v>57.4</v>
      </c>
      <c r="D10" s="4">
        <f>E54/60*C10</f>
        <v>165.84429065743942</v>
      </c>
      <c r="E10" s="5">
        <v>91.25</v>
      </c>
      <c r="F10" s="5">
        <f>E58*E10%</f>
        <v>105.45847750865053</v>
      </c>
      <c r="G10" s="6">
        <f t="shared" si="0"/>
        <v>271.30276816608995</v>
      </c>
      <c r="H10" s="9"/>
    </row>
    <row r="11" spans="1:8" s="10" customFormat="1" ht="12.75">
      <c r="A11" s="8">
        <v>47</v>
      </c>
      <c r="B11" s="9">
        <v>47</v>
      </c>
      <c r="C11" s="4">
        <v>57.4</v>
      </c>
      <c r="D11" s="4">
        <f>E54/60*C11</f>
        <v>165.84429065743942</v>
      </c>
      <c r="E11" s="5">
        <v>95</v>
      </c>
      <c r="F11" s="5">
        <f>E58*E11%</f>
        <v>109.7923875432526</v>
      </c>
      <c r="G11" s="6">
        <f t="shared" si="0"/>
        <v>275.636678200692</v>
      </c>
      <c r="H11" s="9"/>
    </row>
    <row r="12" spans="1:8" s="10" customFormat="1" ht="12.75">
      <c r="A12" s="8">
        <v>54</v>
      </c>
      <c r="B12" s="9">
        <v>54</v>
      </c>
      <c r="C12" s="4">
        <v>57.06</v>
      </c>
      <c r="D12" s="4">
        <f>E54/60*C12</f>
        <v>164.86193771626296</v>
      </c>
      <c r="E12" s="5">
        <v>82.5</v>
      </c>
      <c r="F12" s="5">
        <f>E58*E12%</f>
        <v>95.34602076124568</v>
      </c>
      <c r="G12" s="6">
        <f t="shared" si="0"/>
        <v>260.20795847750867</v>
      </c>
      <c r="H12" s="9"/>
    </row>
    <row r="13" spans="1:8" s="10" customFormat="1" ht="12.75">
      <c r="A13" s="8">
        <v>56</v>
      </c>
      <c r="B13" s="9">
        <v>56</v>
      </c>
      <c r="C13" s="4">
        <v>57.18</v>
      </c>
      <c r="D13" s="4">
        <f>E54/60*C13</f>
        <v>165.20865051903112</v>
      </c>
      <c r="E13" s="5">
        <v>96.25</v>
      </c>
      <c r="F13" s="5">
        <f>E58*E13%</f>
        <v>111.23702422145331</v>
      </c>
      <c r="G13" s="6">
        <f t="shared" si="0"/>
        <v>276.44567474048444</v>
      </c>
      <c r="H13" s="9"/>
    </row>
    <row r="14" spans="1:8" s="10" customFormat="1" ht="12.75">
      <c r="A14" s="8">
        <v>245</v>
      </c>
      <c r="B14" s="9">
        <v>245</v>
      </c>
      <c r="C14" s="4">
        <v>0</v>
      </c>
      <c r="D14" s="4">
        <f>E54/60*C14</f>
        <v>0</v>
      </c>
      <c r="E14" s="5">
        <v>97.5</v>
      </c>
      <c r="F14" s="5">
        <f>E58*E14%</f>
        <v>112.68166089965399</v>
      </c>
      <c r="G14" s="6">
        <f t="shared" si="0"/>
        <v>112.68166089965399</v>
      </c>
      <c r="H14" s="9"/>
    </row>
    <row r="15" spans="1:8" s="10" customFormat="1" ht="12.75">
      <c r="A15" s="8">
        <v>60</v>
      </c>
      <c r="B15" s="9">
        <v>60</v>
      </c>
      <c r="C15" s="4">
        <v>57.32</v>
      </c>
      <c r="D15" s="4">
        <f>E54/60*C15</f>
        <v>165.6131487889273</v>
      </c>
      <c r="E15" s="5">
        <v>97.5</v>
      </c>
      <c r="F15" s="5">
        <f>E58*E15%</f>
        <v>112.68166089965399</v>
      </c>
      <c r="G15" s="6">
        <f t="shared" si="0"/>
        <v>278.29480968858127</v>
      </c>
      <c r="H15" s="9"/>
    </row>
    <row r="16" spans="1:8" s="10" customFormat="1" ht="12.75">
      <c r="A16" s="8">
        <v>76</v>
      </c>
      <c r="B16" s="2">
        <v>76</v>
      </c>
      <c r="C16" s="12">
        <v>57.1</v>
      </c>
      <c r="D16" s="12">
        <f>E54/60*C16</f>
        <v>164.977508650519</v>
      </c>
      <c r="E16" s="1">
        <v>100</v>
      </c>
      <c r="F16" s="12">
        <f>E58*E16%</f>
        <v>115.57093425605538</v>
      </c>
      <c r="G16" s="13">
        <f>(D16+F16)+(E46/2)</f>
        <v>368.78373702422147</v>
      </c>
      <c r="H16" s="14">
        <v>260</v>
      </c>
    </row>
    <row r="17" spans="1:8" s="10" customFormat="1" ht="12.75">
      <c r="A17" s="8">
        <v>85</v>
      </c>
      <c r="B17" s="9">
        <v>85</v>
      </c>
      <c r="C17" s="4">
        <v>57.1</v>
      </c>
      <c r="D17" s="4">
        <f>E54/60*C17</f>
        <v>164.977508650519</v>
      </c>
      <c r="E17" s="5">
        <v>99</v>
      </c>
      <c r="F17" s="5">
        <f>E58*E17%</f>
        <v>114.41522491349482</v>
      </c>
      <c r="G17" s="6">
        <f aca="true" t="shared" si="1" ref="G17:G24">D17+F17</f>
        <v>279.39273356401384</v>
      </c>
      <c r="H17" s="9"/>
    </row>
    <row r="18" spans="1:8" s="10" customFormat="1" ht="12.75">
      <c r="A18" s="8">
        <v>90</v>
      </c>
      <c r="B18" s="9">
        <v>90</v>
      </c>
      <c r="C18" s="4">
        <v>57.4</v>
      </c>
      <c r="D18" s="4">
        <f>E54/60*C18</f>
        <v>165.84429065743942</v>
      </c>
      <c r="E18" s="5">
        <v>91.25</v>
      </c>
      <c r="F18" s="5">
        <f>E58*E18%</f>
        <v>105.45847750865053</v>
      </c>
      <c r="G18" s="6">
        <f t="shared" si="1"/>
        <v>271.30276816608995</v>
      </c>
      <c r="H18" s="9"/>
    </row>
    <row r="19" spans="1:8" s="10" customFormat="1" ht="12.75">
      <c r="A19" s="8">
        <v>115</v>
      </c>
      <c r="B19" s="9">
        <v>115</v>
      </c>
      <c r="C19" s="4">
        <v>57.32</v>
      </c>
      <c r="D19" s="4">
        <f>E54/60*C19</f>
        <v>165.6131487889273</v>
      </c>
      <c r="E19" s="5">
        <v>96.25</v>
      </c>
      <c r="F19" s="5">
        <f>E58*E19%</f>
        <v>111.23702422145331</v>
      </c>
      <c r="G19" s="6">
        <f t="shared" si="1"/>
        <v>276.8501730103806</v>
      </c>
      <c r="H19" s="9"/>
    </row>
    <row r="20" spans="1:8" s="10" customFormat="1" ht="12.75">
      <c r="A20" s="8">
        <v>116</v>
      </c>
      <c r="B20" s="9">
        <v>116</v>
      </c>
      <c r="C20" s="4">
        <v>57.1</v>
      </c>
      <c r="D20" s="4">
        <f>E54/60*C20</f>
        <v>164.977508650519</v>
      </c>
      <c r="E20" s="5">
        <v>99.5</v>
      </c>
      <c r="F20" s="5">
        <f>E58*E20%</f>
        <v>114.9930795847751</v>
      </c>
      <c r="G20" s="6">
        <f t="shared" si="1"/>
        <v>279.97058823529414</v>
      </c>
      <c r="H20" s="9"/>
    </row>
    <row r="21" spans="1:8" s="10" customFormat="1" ht="12.75">
      <c r="A21" s="8">
        <v>122</v>
      </c>
      <c r="B21" s="9">
        <v>122</v>
      </c>
      <c r="C21" s="4">
        <v>56.9</v>
      </c>
      <c r="D21" s="4">
        <f>E54/60*C21</f>
        <v>164.39965397923874</v>
      </c>
      <c r="E21" s="15">
        <v>100</v>
      </c>
      <c r="F21" s="5">
        <f>E58*E21%</f>
        <v>115.57093425605538</v>
      </c>
      <c r="G21" s="6">
        <f t="shared" si="1"/>
        <v>279.97058823529414</v>
      </c>
      <c r="H21" s="16">
        <v>240</v>
      </c>
    </row>
    <row r="22" spans="1:8" s="10" customFormat="1" ht="12.75">
      <c r="A22" s="8">
        <v>128</v>
      </c>
      <c r="B22" s="9">
        <v>128</v>
      </c>
      <c r="C22" s="4">
        <v>57.1</v>
      </c>
      <c r="D22" s="4">
        <f>E54/60*C22</f>
        <v>164.977508650519</v>
      </c>
      <c r="E22" s="17">
        <v>99.75</v>
      </c>
      <c r="F22" s="5">
        <f>E58*E22%</f>
        <v>115.28200692041524</v>
      </c>
      <c r="G22" s="6">
        <f t="shared" si="1"/>
        <v>280.25951557093424</v>
      </c>
      <c r="H22" s="9"/>
    </row>
    <row r="23" spans="1:8" s="10" customFormat="1" ht="12.75">
      <c r="A23" s="8">
        <v>129</v>
      </c>
      <c r="B23" s="9">
        <v>129</v>
      </c>
      <c r="C23" s="4">
        <v>57.1</v>
      </c>
      <c r="D23" s="4">
        <f>E54/60*C23</f>
        <v>164.977508650519</v>
      </c>
      <c r="E23" s="17">
        <v>99.75</v>
      </c>
      <c r="F23" s="5">
        <f>E58*E23%</f>
        <v>115.28200692041524</v>
      </c>
      <c r="G23" s="6">
        <f t="shared" si="1"/>
        <v>280.25951557093424</v>
      </c>
      <c r="H23" s="16"/>
    </row>
    <row r="24" spans="1:8" s="10" customFormat="1" ht="12.75">
      <c r="A24" s="8">
        <v>130</v>
      </c>
      <c r="B24" s="9">
        <v>130</v>
      </c>
      <c r="C24" s="4">
        <v>56.9</v>
      </c>
      <c r="D24" s="4">
        <f>E54/60*C24</f>
        <v>164.39965397923874</v>
      </c>
      <c r="E24" s="15">
        <v>100</v>
      </c>
      <c r="F24" s="5">
        <f>E58*E24%</f>
        <v>115.57093425605538</v>
      </c>
      <c r="G24" s="6">
        <f t="shared" si="1"/>
        <v>279.97058823529414</v>
      </c>
      <c r="H24" s="16">
        <v>254</v>
      </c>
    </row>
    <row r="25" spans="1:8" s="10" customFormat="1" ht="12.75">
      <c r="A25" s="11">
        <v>131</v>
      </c>
      <c r="B25" s="2">
        <v>131</v>
      </c>
      <c r="C25" s="12">
        <v>57.06</v>
      </c>
      <c r="D25" s="12">
        <f>E54/60*C25</f>
        <v>164.86193771626296</v>
      </c>
      <c r="E25" s="1">
        <v>100</v>
      </c>
      <c r="F25" s="12">
        <f>E58*E25%</f>
        <v>115.57093425605538</v>
      </c>
      <c r="G25" s="13">
        <f>(D25+F25)+(E46/2)</f>
        <v>368.66816608996544</v>
      </c>
      <c r="H25" s="14">
        <v>269</v>
      </c>
    </row>
    <row r="26" spans="1:8" s="10" customFormat="1" ht="12.75">
      <c r="A26" s="8">
        <v>132</v>
      </c>
      <c r="B26" s="9">
        <v>132</v>
      </c>
      <c r="C26" s="4">
        <v>57.18</v>
      </c>
      <c r="D26" s="4">
        <f>E54/60*C26</f>
        <v>165.20865051903112</v>
      </c>
      <c r="E26" s="5">
        <v>98.5</v>
      </c>
      <c r="F26" s="5">
        <f>E58*E26%</f>
        <v>113.83737024221455</v>
      </c>
      <c r="G26" s="6">
        <f aca="true" t="shared" si="2" ref="G26:G35">D26+F26</f>
        <v>279.0460207612457</v>
      </c>
      <c r="H26" s="9"/>
    </row>
    <row r="27" spans="1:8" s="10" customFormat="1" ht="12.75">
      <c r="A27" s="8">
        <v>134</v>
      </c>
      <c r="B27" s="9">
        <v>134</v>
      </c>
      <c r="C27" s="4">
        <v>57.32</v>
      </c>
      <c r="D27" s="4">
        <f>E54/60*C27</f>
        <v>165.6131487889273</v>
      </c>
      <c r="E27" s="5">
        <v>90</v>
      </c>
      <c r="F27" s="5">
        <f>E58*E27%</f>
        <v>104.01384083044985</v>
      </c>
      <c r="G27" s="6">
        <f t="shared" si="2"/>
        <v>269.6269896193771</v>
      </c>
      <c r="H27" s="9"/>
    </row>
    <row r="28" spans="1:8" s="10" customFormat="1" ht="12.75">
      <c r="A28" s="8">
        <v>136</v>
      </c>
      <c r="B28" s="9">
        <v>136</v>
      </c>
      <c r="C28" s="4">
        <v>57.18</v>
      </c>
      <c r="D28" s="4">
        <f>E54/60*C28</f>
        <v>165.20865051903112</v>
      </c>
      <c r="E28" s="5">
        <v>96.75</v>
      </c>
      <c r="F28" s="5">
        <f>E58*E28%</f>
        <v>111.81487889273359</v>
      </c>
      <c r="G28" s="6">
        <f t="shared" si="2"/>
        <v>277.0235294117647</v>
      </c>
      <c r="H28" s="9"/>
    </row>
    <row r="29" spans="1:8" s="10" customFormat="1" ht="12.75">
      <c r="A29" s="8">
        <v>137</v>
      </c>
      <c r="B29" s="9">
        <v>137</v>
      </c>
      <c r="C29" s="4">
        <v>57.1</v>
      </c>
      <c r="D29" s="4">
        <f>E54/60*C29</f>
        <v>164.977508650519</v>
      </c>
      <c r="E29" s="5">
        <v>99</v>
      </c>
      <c r="F29" s="5">
        <f>E58*E29%</f>
        <v>114.41522491349482</v>
      </c>
      <c r="G29" s="6">
        <f t="shared" si="2"/>
        <v>279.39273356401384</v>
      </c>
      <c r="H29" s="9"/>
    </row>
    <row r="30" spans="1:8" s="10" customFormat="1" ht="12.75">
      <c r="A30" s="8">
        <v>138</v>
      </c>
      <c r="B30" s="9">
        <v>138</v>
      </c>
      <c r="C30" s="4">
        <v>57.1</v>
      </c>
      <c r="D30" s="4">
        <f>E54/60*C30</f>
        <v>164.977508650519</v>
      </c>
      <c r="E30" s="5">
        <v>91.25</v>
      </c>
      <c r="F30" s="5">
        <f>E58*E30%</f>
        <v>105.45847750865053</v>
      </c>
      <c r="G30" s="6">
        <f t="shared" si="2"/>
        <v>270.43598615916954</v>
      </c>
      <c r="H30" s="9"/>
    </row>
    <row r="31" spans="1:8" s="10" customFormat="1" ht="12.75">
      <c r="A31" s="8">
        <v>140</v>
      </c>
      <c r="B31" s="9" t="s">
        <v>17</v>
      </c>
      <c r="C31" s="4">
        <v>57.18</v>
      </c>
      <c r="D31" s="4">
        <f>E54/60*C31</f>
        <v>165.20865051903112</v>
      </c>
      <c r="E31" s="5">
        <v>92.75</v>
      </c>
      <c r="F31" s="5">
        <f>E58*E31%</f>
        <v>107.19204152249137</v>
      </c>
      <c r="G31" s="6">
        <f t="shared" si="2"/>
        <v>272.40069204152246</v>
      </c>
      <c r="H31" s="9"/>
    </row>
    <row r="32" spans="1:8" s="10" customFormat="1" ht="12.75">
      <c r="A32" s="8">
        <v>141</v>
      </c>
      <c r="B32" s="9">
        <v>141</v>
      </c>
      <c r="C32" s="4">
        <v>57.4</v>
      </c>
      <c r="D32" s="4">
        <f>E54/60*C32</f>
        <v>165.84429065743942</v>
      </c>
      <c r="E32" s="5">
        <v>97.5</v>
      </c>
      <c r="F32" s="5">
        <f>E58*E32%</f>
        <v>112.68166089965399</v>
      </c>
      <c r="G32" s="6">
        <f t="shared" si="2"/>
        <v>278.52595155709344</v>
      </c>
      <c r="H32" s="9"/>
    </row>
    <row r="33" spans="1:8" s="10" customFormat="1" ht="12.75">
      <c r="A33" s="8">
        <v>142</v>
      </c>
      <c r="B33" s="9">
        <v>142</v>
      </c>
      <c r="C33" s="4">
        <v>57.32</v>
      </c>
      <c r="D33" s="4">
        <f>E54/60*C33</f>
        <v>165.6131487889273</v>
      </c>
      <c r="E33" s="5">
        <v>95</v>
      </c>
      <c r="F33" s="5">
        <f>E58*E33%</f>
        <v>109.7923875432526</v>
      </c>
      <c r="G33" s="6">
        <f t="shared" si="2"/>
        <v>275.4055363321799</v>
      </c>
      <c r="H33" s="9"/>
    </row>
    <row r="34" spans="1:8" s="10" customFormat="1" ht="12.75">
      <c r="A34" s="8">
        <v>201</v>
      </c>
      <c r="B34" s="9">
        <v>201</v>
      </c>
      <c r="C34" s="4">
        <v>57.4</v>
      </c>
      <c r="D34" s="4">
        <f>E54/60*C34</f>
        <v>165.84429065743942</v>
      </c>
      <c r="E34" s="5">
        <v>96.25</v>
      </c>
      <c r="F34" s="5">
        <f>E58*E34%</f>
        <v>111.23702422145331</v>
      </c>
      <c r="G34" s="6">
        <f t="shared" si="2"/>
        <v>277.0813148788927</v>
      </c>
      <c r="H34" s="9"/>
    </row>
    <row r="35" spans="1:8" s="10" customFormat="1" ht="12.75">
      <c r="A35" s="8">
        <v>239</v>
      </c>
      <c r="B35" s="9">
        <v>239</v>
      </c>
      <c r="C35" s="4">
        <v>57.32</v>
      </c>
      <c r="D35" s="4">
        <f>E54/60*C35</f>
        <v>165.6131487889273</v>
      </c>
      <c r="E35" s="5">
        <v>97.5</v>
      </c>
      <c r="F35" s="5">
        <f>E58*E35%</f>
        <v>112.68166089965399</v>
      </c>
      <c r="G35" s="6">
        <f t="shared" si="2"/>
        <v>278.29480968858127</v>
      </c>
      <c r="H35" s="9"/>
    </row>
    <row r="36" spans="1:8" s="10" customFormat="1" ht="12.75">
      <c r="A36" s="8"/>
      <c r="B36" s="9"/>
      <c r="C36" s="4"/>
      <c r="D36" s="4"/>
      <c r="E36" s="5"/>
      <c r="F36" s="5"/>
      <c r="G36" s="6"/>
      <c r="H36" s="9"/>
    </row>
    <row r="37" spans="1:8" s="10" customFormat="1" ht="12.75">
      <c r="A37" s="8"/>
      <c r="B37" s="9"/>
      <c r="C37" s="4"/>
      <c r="D37" s="4">
        <f>SUM(D2:D36)</f>
        <v>5454.5435986159155</v>
      </c>
      <c r="E37" s="5"/>
      <c r="F37" s="5">
        <f>SUM(F2:F36)</f>
        <v>3776.5692041522498</v>
      </c>
      <c r="G37" s="6">
        <f>SUM(G2:G36)</f>
        <v>9407.58339100346</v>
      </c>
      <c r="H37" s="9"/>
    </row>
    <row r="38" spans="3:8" s="10" customFormat="1" ht="12.75">
      <c r="C38" s="18"/>
      <c r="D38" s="18"/>
      <c r="E38" s="18"/>
      <c r="F38" s="18"/>
      <c r="G38" s="19"/>
      <c r="H38" s="20"/>
    </row>
    <row r="39" spans="3:8" s="10" customFormat="1" ht="13.5" thickBot="1">
      <c r="C39" s="18"/>
      <c r="D39" s="18"/>
      <c r="E39" s="18"/>
      <c r="F39" s="18"/>
      <c r="G39" s="19"/>
      <c r="H39" s="20"/>
    </row>
    <row r="40" spans="2:8" s="10" customFormat="1" ht="13.5" thickBot="1">
      <c r="B40" s="10" t="s">
        <v>7</v>
      </c>
      <c r="C40" s="18"/>
      <c r="D40" s="18"/>
      <c r="E40" s="21">
        <v>10000</v>
      </c>
      <c r="F40" s="18"/>
      <c r="G40" s="19"/>
      <c r="H40" s="20"/>
    </row>
    <row r="41" spans="3:8" s="10" customFormat="1" ht="12.75">
      <c r="C41" s="18"/>
      <c r="D41" s="18"/>
      <c r="E41" s="22"/>
      <c r="F41" s="18"/>
      <c r="G41" s="19"/>
      <c r="H41" s="20"/>
    </row>
    <row r="42" spans="2:8" s="10" customFormat="1" ht="12.75">
      <c r="B42" s="10" t="s">
        <v>8</v>
      </c>
      <c r="C42" s="18"/>
      <c r="D42" s="18"/>
      <c r="E42" s="23">
        <v>34</v>
      </c>
      <c r="F42" s="18"/>
      <c r="G42" s="19"/>
      <c r="H42" s="20"/>
    </row>
    <row r="43" spans="3:8" s="10" customFormat="1" ht="12.75">
      <c r="C43" s="18"/>
      <c r="D43" s="18"/>
      <c r="E43" s="24"/>
      <c r="F43" s="18"/>
      <c r="G43" s="19"/>
      <c r="H43" s="20"/>
    </row>
    <row r="44" spans="2:8" s="10" customFormat="1" ht="12.75">
      <c r="B44" s="10" t="s">
        <v>9</v>
      </c>
      <c r="C44" s="18"/>
      <c r="D44" s="18"/>
      <c r="E44" s="25">
        <f>E40/E42</f>
        <v>294.11764705882354</v>
      </c>
      <c r="F44" s="18"/>
      <c r="G44" s="19"/>
      <c r="H44" s="20"/>
    </row>
    <row r="45" spans="3:8" s="10" customFormat="1" ht="12.75">
      <c r="C45" s="18"/>
      <c r="D45" s="18"/>
      <c r="E45" s="24"/>
      <c r="F45" s="18"/>
      <c r="G45" s="19"/>
      <c r="H45" s="20"/>
    </row>
    <row r="46" spans="2:8" s="10" customFormat="1" ht="12.75">
      <c r="B46" s="10" t="s">
        <v>10</v>
      </c>
      <c r="C46" s="18"/>
      <c r="D46" s="18"/>
      <c r="E46" s="25">
        <f>(E44*30%)*2</f>
        <v>176.47058823529412</v>
      </c>
      <c r="F46" s="18"/>
      <c r="G46" s="19"/>
      <c r="H46" s="20"/>
    </row>
    <row r="47" spans="3:8" s="10" customFormat="1" ht="12.75">
      <c r="C47" s="18"/>
      <c r="D47" s="18"/>
      <c r="E47" s="24"/>
      <c r="F47" s="18"/>
      <c r="G47" s="19"/>
      <c r="H47" s="20"/>
    </row>
    <row r="48" spans="2:8" s="10" customFormat="1" ht="12.75">
      <c r="B48" s="10" t="s">
        <v>11</v>
      </c>
      <c r="C48" s="18"/>
      <c r="D48" s="18"/>
      <c r="E48" s="26">
        <f>E40-E46</f>
        <v>9823.529411764706</v>
      </c>
      <c r="F48" s="18"/>
      <c r="G48" s="19"/>
      <c r="H48" s="20"/>
    </row>
    <row r="49" spans="3:8" s="10" customFormat="1" ht="13.5" thickBot="1">
      <c r="C49" s="18"/>
      <c r="D49" s="18"/>
      <c r="E49" s="22"/>
      <c r="F49" s="18"/>
      <c r="G49" s="19"/>
      <c r="H49" s="20"/>
    </row>
    <row r="50" spans="1:8" s="10" customFormat="1" ht="12.75">
      <c r="A50" s="27"/>
      <c r="B50" s="28"/>
      <c r="C50" s="29"/>
      <c r="D50" s="29"/>
      <c r="E50" s="29"/>
      <c r="F50" s="30"/>
      <c r="G50" s="19"/>
      <c r="H50" s="20"/>
    </row>
    <row r="51" spans="1:8" s="10" customFormat="1" ht="12.75">
      <c r="A51" s="31"/>
      <c r="B51" s="32"/>
      <c r="C51" s="22"/>
      <c r="D51" s="22"/>
      <c r="E51" s="22"/>
      <c r="F51" s="33"/>
      <c r="G51" s="19"/>
      <c r="H51" s="20"/>
    </row>
    <row r="52" spans="1:8" s="10" customFormat="1" ht="12.75">
      <c r="A52" s="31"/>
      <c r="B52" s="8" t="s">
        <v>12</v>
      </c>
      <c r="C52" s="25"/>
      <c r="D52" s="25"/>
      <c r="E52" s="4">
        <f>E48*60%</f>
        <v>5894.117647058823</v>
      </c>
      <c r="F52" s="33"/>
      <c r="G52" s="19"/>
      <c r="H52" s="20"/>
    </row>
    <row r="53" spans="1:8" s="10" customFormat="1" ht="12.75">
      <c r="A53" s="31"/>
      <c r="B53" s="32"/>
      <c r="C53" s="22"/>
      <c r="D53" s="22"/>
      <c r="E53" s="22"/>
      <c r="F53" s="33"/>
      <c r="G53" s="19"/>
      <c r="H53" s="20"/>
    </row>
    <row r="54" spans="1:8" s="10" customFormat="1" ht="12.75">
      <c r="A54" s="31"/>
      <c r="B54" s="32" t="s">
        <v>13</v>
      </c>
      <c r="C54" s="22"/>
      <c r="D54" s="22"/>
      <c r="E54" s="4">
        <f>E52/E42</f>
        <v>173.35640138408303</v>
      </c>
      <c r="F54" s="33"/>
      <c r="G54" s="19"/>
      <c r="H54" s="20"/>
    </row>
    <row r="55" spans="1:8" s="10" customFormat="1" ht="12.75">
      <c r="A55" s="31"/>
      <c r="B55" s="32"/>
      <c r="C55" s="22"/>
      <c r="D55" s="22"/>
      <c r="E55" s="22"/>
      <c r="F55" s="33"/>
      <c r="G55" s="19"/>
      <c r="H55" s="20"/>
    </row>
    <row r="56" spans="1:8" s="10" customFormat="1" ht="12.75">
      <c r="A56" s="31"/>
      <c r="B56" s="8" t="s">
        <v>14</v>
      </c>
      <c r="C56" s="25"/>
      <c r="D56" s="25"/>
      <c r="E56" s="5">
        <f>E48*40%</f>
        <v>3929.411764705883</v>
      </c>
      <c r="F56" s="33"/>
      <c r="G56" s="19"/>
      <c r="H56" s="20"/>
    </row>
    <row r="57" spans="1:8" s="10" customFormat="1" ht="12.75">
      <c r="A57" s="31"/>
      <c r="B57" s="32"/>
      <c r="C57" s="22"/>
      <c r="D57" s="22"/>
      <c r="E57" s="22"/>
      <c r="F57" s="33"/>
      <c r="G57" s="19"/>
      <c r="H57" s="20"/>
    </row>
    <row r="58" spans="1:8" s="10" customFormat="1" ht="12.75">
      <c r="A58" s="31"/>
      <c r="B58" s="32" t="s">
        <v>15</v>
      </c>
      <c r="C58" s="22"/>
      <c r="D58" s="22"/>
      <c r="E58" s="5">
        <f>E56/E42</f>
        <v>115.57093425605538</v>
      </c>
      <c r="F58" s="33"/>
      <c r="G58" s="19"/>
      <c r="H58" s="20"/>
    </row>
    <row r="59" spans="1:8" s="10" customFormat="1" ht="12.75">
      <c r="A59" s="31"/>
      <c r="B59" s="32"/>
      <c r="C59" s="22"/>
      <c r="D59" s="22"/>
      <c r="E59" s="22"/>
      <c r="F59" s="33"/>
      <c r="G59" s="19"/>
      <c r="H59" s="20"/>
    </row>
    <row r="60" spans="1:8" s="10" customFormat="1" ht="13.5" thickBot="1">
      <c r="A60" s="34"/>
      <c r="B60" s="35"/>
      <c r="C60" s="36"/>
      <c r="D60" s="36"/>
      <c r="E60" s="36"/>
      <c r="F60" s="37"/>
      <c r="G60" s="19"/>
      <c r="H60" s="20"/>
    </row>
    <row r="61" spans="3:8" s="10" customFormat="1" ht="12.75">
      <c r="C61" s="18"/>
      <c r="D61" s="18"/>
      <c r="E61" s="18"/>
      <c r="F61" s="18"/>
      <c r="G61" s="19"/>
      <c r="H61" s="20"/>
    </row>
    <row r="62" spans="3:8" s="10" customFormat="1" ht="12.75">
      <c r="C62" s="18"/>
      <c r="D62" s="18"/>
      <c r="E62" s="18"/>
      <c r="F62" s="18"/>
      <c r="G62" s="19"/>
      <c r="H62" s="20"/>
    </row>
    <row r="63" spans="3:8" s="10" customFormat="1" ht="12.75">
      <c r="C63" s="18"/>
      <c r="D63" s="18"/>
      <c r="E63" s="18"/>
      <c r="F63" s="18"/>
      <c r="G63" s="19"/>
      <c r="H63" s="20"/>
    </row>
    <row r="64" spans="3:8" s="10" customFormat="1" ht="12.75">
      <c r="C64" s="18"/>
      <c r="D64" s="18"/>
      <c r="E64" s="18"/>
      <c r="F64" s="18"/>
      <c r="G64" s="19"/>
      <c r="H64" s="20"/>
    </row>
    <row r="65" spans="3:8" s="10" customFormat="1" ht="12.75">
      <c r="C65" s="18"/>
      <c r="D65" s="18"/>
      <c r="E65" s="18"/>
      <c r="F65" s="18"/>
      <c r="G65" s="19"/>
      <c r="H65" s="20"/>
    </row>
    <row r="66" spans="3:8" s="10" customFormat="1" ht="12.75">
      <c r="C66" s="18"/>
      <c r="D66" s="18"/>
      <c r="E66" s="18"/>
      <c r="F66" s="18"/>
      <c r="G66" s="19"/>
      <c r="H66" s="20"/>
    </row>
    <row r="67" spans="3:8" s="10" customFormat="1" ht="12.75">
      <c r="C67" s="18"/>
      <c r="D67" s="18"/>
      <c r="E67" s="18"/>
      <c r="F67" s="18"/>
      <c r="G67" s="19"/>
      <c r="H67" s="20"/>
    </row>
    <row r="68" spans="3:8" s="10" customFormat="1" ht="12.75">
      <c r="C68" s="18"/>
      <c r="D68" s="18"/>
      <c r="E68" s="18"/>
      <c r="F68" s="18"/>
      <c r="G68" s="19"/>
      <c r="H68" s="20"/>
    </row>
    <row r="69" spans="3:8" s="10" customFormat="1" ht="12.75">
      <c r="C69" s="18"/>
      <c r="D69" s="18"/>
      <c r="E69" s="18"/>
      <c r="F69" s="18"/>
      <c r="G69" s="19"/>
      <c r="H69" s="20"/>
    </row>
    <row r="70" spans="3:8" s="10" customFormat="1" ht="12.75">
      <c r="C70" s="18"/>
      <c r="D70" s="18"/>
      <c r="E70" s="18"/>
      <c r="F70" s="18"/>
      <c r="G70" s="19"/>
      <c r="H70" s="20"/>
    </row>
    <row r="71" spans="3:8" s="10" customFormat="1" ht="12.75">
      <c r="C71" s="18"/>
      <c r="D71" s="18"/>
      <c r="E71" s="18"/>
      <c r="F71" s="18"/>
      <c r="G71" s="19"/>
      <c r="H71" s="20"/>
    </row>
    <row r="72" spans="3:8" s="10" customFormat="1" ht="12.75">
      <c r="C72" s="18"/>
      <c r="D72" s="18"/>
      <c r="E72" s="18"/>
      <c r="F72" s="18"/>
      <c r="G72" s="19"/>
      <c r="H72" s="20"/>
    </row>
    <row r="73" spans="3:8" s="10" customFormat="1" ht="12.75">
      <c r="C73" s="18"/>
      <c r="D73" s="18"/>
      <c r="E73" s="18"/>
      <c r="F73" s="18"/>
      <c r="G73" s="19"/>
      <c r="H73" s="20"/>
    </row>
    <row r="74" spans="3:8" s="10" customFormat="1" ht="12.75">
      <c r="C74" s="18"/>
      <c r="D74" s="18"/>
      <c r="E74" s="18"/>
      <c r="F74" s="18"/>
      <c r="G74" s="19"/>
      <c r="H74" s="20"/>
    </row>
    <row r="75" spans="3:8" s="10" customFormat="1" ht="12.75">
      <c r="C75" s="18"/>
      <c r="D75" s="18"/>
      <c r="E75" s="18"/>
      <c r="F75" s="18"/>
      <c r="G75" s="19"/>
      <c r="H75" s="20"/>
    </row>
    <row r="76" spans="3:8" s="10" customFormat="1" ht="12.75">
      <c r="C76" s="18"/>
      <c r="D76" s="18"/>
      <c r="E76" s="18"/>
      <c r="F76" s="18"/>
      <c r="G76" s="19"/>
      <c r="H76" s="20"/>
    </row>
    <row r="77" spans="3:8" s="10" customFormat="1" ht="12.75">
      <c r="C77" s="18"/>
      <c r="D77" s="18"/>
      <c r="E77" s="18"/>
      <c r="F77" s="18"/>
      <c r="G77" s="19"/>
      <c r="H77" s="20"/>
    </row>
    <row r="78" spans="3:8" s="10" customFormat="1" ht="12.75">
      <c r="C78" s="18"/>
      <c r="D78" s="18"/>
      <c r="E78" s="18"/>
      <c r="F78" s="18"/>
      <c r="G78" s="19"/>
      <c r="H78" s="20"/>
    </row>
    <row r="79" spans="3:8" s="10" customFormat="1" ht="12.75">
      <c r="C79" s="18"/>
      <c r="D79" s="18"/>
      <c r="E79" s="18"/>
      <c r="F79" s="18"/>
      <c r="G79" s="19"/>
      <c r="H79" s="20"/>
    </row>
    <row r="80" spans="3:8" s="10" customFormat="1" ht="12.75">
      <c r="C80" s="18"/>
      <c r="D80" s="18"/>
      <c r="E80" s="18"/>
      <c r="F80" s="18"/>
      <c r="G80" s="19"/>
      <c r="H80" s="2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stefaniato</cp:lastModifiedBy>
  <dcterms:created xsi:type="dcterms:W3CDTF">1996-11-05T10:16:36Z</dcterms:created>
  <dcterms:modified xsi:type="dcterms:W3CDTF">2021-12-08T16:28:12Z</dcterms:modified>
  <cp:category/>
  <cp:version/>
  <cp:contentType/>
  <cp:contentStatus/>
</cp:coreProperties>
</file>